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hart\Dropbox\Prof\Ressources Prof MATH\"/>
    </mc:Choice>
  </mc:AlternateContent>
  <xr:revisionPtr revIDLastSave="0" documentId="13_ncr:1_{F5A6F95A-0D53-49C4-B181-1891A0C7DF1E}" xr6:coauthVersionLast="47" xr6:coauthVersionMax="47" xr10:uidLastSave="{00000000-0000-0000-0000-000000000000}"/>
  <bookViews>
    <workbookView xWindow="-98" yWindow="-98" windowWidth="21795" windowHeight="13875" tabRatio="728" activeTab="1" xr2:uid="{2A69BB27-5649-4F73-BAC3-08E2DA4E6BB6}"/>
  </bookViews>
  <sheets>
    <sheet name="Tables multiplicat° (6e)" sheetId="1" r:id="rId1"/>
    <sheet name="Calcul mental (5e 4e 3e)" sheetId="2" r:id="rId2"/>
    <sheet name="Fractions (5e 4e 3e)" sheetId="3" r:id="rId3"/>
    <sheet name="Developpement (3e)" sheetId="4" r:id="rId4"/>
    <sheet name="Suppression parenthèses (4e)" sheetId="10" r:id="rId5"/>
    <sheet name="Relatifs (4e 3e)" sheetId="5" r:id="rId6"/>
    <sheet name="Relatifs mélangés (4e 3e)" sheetId="6" r:id="rId7"/>
    <sheet name="Add-soust° relatifs (5e)" sheetId="8" r:id="rId8"/>
    <sheet name="tirages aléatoires" sheetId="9" r:id="rId9"/>
  </sheets>
  <definedNames>
    <definedName name="_xlnm.Print_Area" localSheetId="7">'Add-soust° relatifs (5e)'!$B$1:$I$59</definedName>
    <definedName name="_xlnm.Print_Area" localSheetId="1">'Calcul mental (5e 4e 3e)'!$A$1:$T$142</definedName>
    <definedName name="_xlnm.Print_Area" localSheetId="3">'Developpement (3e)'!$A$1:$X$90</definedName>
    <definedName name="_xlnm.Print_Area" localSheetId="2">'Fractions (5e 4e 3e)'!$A$1:$P$110</definedName>
    <definedName name="_xlnm.Print_Area" localSheetId="5">'Relatifs (4e 3e)'!$A$1:$P$171</definedName>
    <definedName name="_xlnm.Print_Area" localSheetId="6">'Relatifs mélangés (4e 3e)'!$B$1:$I$59</definedName>
    <definedName name="_xlnm.Print_Area" localSheetId="4">'Suppression parenthèses (4e)'!$A$1:$V$122</definedName>
    <definedName name="_xlnm.Print_Area" localSheetId="0">'Tables multiplicat° (6e)'!$A$1:$I$36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7" i="9" l="1"/>
  <c r="C18" i="9"/>
  <c r="AF22" i="10"/>
  <c r="AE22" i="10"/>
  <c r="AD22" i="10"/>
  <c r="AC22" i="10"/>
  <c r="AB22" i="10"/>
  <c r="AA22" i="10"/>
  <c r="Z22" i="10"/>
  <c r="AF21" i="10"/>
  <c r="AE21" i="10"/>
  <c r="AD21" i="10"/>
  <c r="AC21" i="10"/>
  <c r="AB21" i="10"/>
  <c r="AA21" i="10"/>
  <c r="Z21" i="10"/>
  <c r="AF20" i="10"/>
  <c r="AE20" i="10"/>
  <c r="AD20" i="10"/>
  <c r="AC20" i="10"/>
  <c r="AB20" i="10"/>
  <c r="AA20" i="10"/>
  <c r="Z20" i="10"/>
  <c r="AF19" i="10"/>
  <c r="AE19" i="10"/>
  <c r="AD19" i="10"/>
  <c r="AC19" i="10"/>
  <c r="AB19" i="10"/>
  <c r="AA19" i="10"/>
  <c r="Z19" i="10"/>
  <c r="AF18" i="10"/>
  <c r="AE18" i="10"/>
  <c r="AD18" i="10"/>
  <c r="AC18" i="10"/>
  <c r="AB18" i="10"/>
  <c r="AA18" i="10"/>
  <c r="Z18" i="10"/>
  <c r="AF17" i="10"/>
  <c r="AE17" i="10"/>
  <c r="AD17" i="10"/>
  <c r="AC17" i="10"/>
  <c r="AB17" i="10"/>
  <c r="AA17" i="10"/>
  <c r="Z17" i="10"/>
  <c r="AF16" i="10"/>
  <c r="AE16" i="10"/>
  <c r="AD16" i="10"/>
  <c r="AC16" i="10"/>
  <c r="AB16" i="10"/>
  <c r="AA16" i="10"/>
  <c r="Z16" i="10"/>
  <c r="AF15" i="10"/>
  <c r="AE15" i="10"/>
  <c r="AD15" i="10"/>
  <c r="AC15" i="10"/>
  <c r="AB15" i="10"/>
  <c r="AA15" i="10"/>
  <c r="Z15" i="10"/>
  <c r="AF14" i="10"/>
  <c r="AE14" i="10"/>
  <c r="AD14" i="10"/>
  <c r="AC14" i="10"/>
  <c r="AB14" i="10"/>
  <c r="AA14" i="10"/>
  <c r="Z14" i="10"/>
  <c r="AF13" i="10"/>
  <c r="AE13" i="10"/>
  <c r="AD13" i="10"/>
  <c r="AC13" i="10"/>
  <c r="AB13" i="10"/>
  <c r="AA13" i="10"/>
  <c r="Z13" i="10"/>
  <c r="J114" i="5"/>
  <c r="J115" i="5"/>
  <c r="J116" i="5"/>
  <c r="J117" i="5"/>
  <c r="J118" i="5"/>
  <c r="J119" i="5"/>
  <c r="J120" i="5"/>
  <c r="J121" i="5"/>
  <c r="J122" i="5"/>
  <c r="J123" i="5"/>
  <c r="J124" i="5"/>
  <c r="J125" i="5"/>
  <c r="J126" i="5"/>
  <c r="J127" i="5"/>
  <c r="J128" i="5"/>
  <c r="J129" i="5"/>
  <c r="J130" i="5"/>
  <c r="J131" i="5"/>
  <c r="J132" i="5"/>
  <c r="J133" i="5"/>
  <c r="F4" i="9"/>
  <c r="H4" i="9" s="1"/>
  <c r="B4" i="9"/>
  <c r="D4" i="9" s="1"/>
  <c r="B5" i="9" s="1"/>
  <c r="D5" i="9" s="1"/>
  <c r="C14" i="9"/>
  <c r="C15" i="9"/>
  <c r="C16" i="9"/>
  <c r="B163" i="5"/>
  <c r="B162" i="5"/>
  <c r="B161" i="5"/>
  <c r="B160" i="5"/>
  <c r="B159" i="5"/>
  <c r="B158" i="5"/>
  <c r="B157" i="5"/>
  <c r="B156" i="5"/>
  <c r="B155" i="5"/>
  <c r="B154" i="5"/>
  <c r="B153" i="5"/>
  <c r="B152" i="5"/>
  <c r="B151" i="5"/>
  <c r="B150" i="5"/>
  <c r="B149" i="5"/>
  <c r="B148" i="5"/>
  <c r="B147" i="5"/>
  <c r="B146" i="5"/>
  <c r="B145" i="5"/>
  <c r="B144" i="5"/>
  <c r="D109" i="3"/>
  <c r="D108" i="3"/>
  <c r="D106" i="3"/>
  <c r="D105" i="3"/>
  <c r="D103" i="3"/>
  <c r="D102" i="3"/>
  <c r="D100" i="3"/>
  <c r="D99" i="3"/>
  <c r="D97" i="3"/>
  <c r="D96" i="3"/>
  <c r="D94" i="3"/>
  <c r="D93" i="3"/>
  <c r="D91" i="3"/>
  <c r="D90" i="3"/>
  <c r="D88" i="3"/>
  <c r="D87" i="3"/>
  <c r="D85" i="3"/>
  <c r="D84" i="3"/>
  <c r="D82" i="3"/>
  <c r="D81" i="3"/>
  <c r="B75" i="2"/>
  <c r="B76" i="2"/>
  <c r="B77" i="2"/>
  <c r="B78" i="2"/>
  <c r="B79" i="2"/>
  <c r="B80" i="2"/>
  <c r="B81" i="2"/>
  <c r="B82" i="2"/>
  <c r="B83" i="2"/>
  <c r="B84" i="2"/>
  <c r="B85" i="2"/>
  <c r="B86" i="2"/>
  <c r="B87" i="2"/>
  <c r="B88" i="2"/>
  <c r="B89" i="2"/>
  <c r="B90" i="2"/>
  <c r="B91" i="2"/>
  <c r="B92" i="2"/>
  <c r="B93" i="2"/>
  <c r="B74" i="2"/>
  <c r="B10" i="8"/>
  <c r="B11" i="8"/>
  <c r="B12" i="8"/>
  <c r="B13" i="8"/>
  <c r="B14" i="8"/>
  <c r="B15" i="8"/>
  <c r="B16" i="8"/>
  <c r="N16" i="8"/>
  <c r="O16" i="8" s="1"/>
  <c r="R16" i="8"/>
  <c r="S16" i="8" s="1"/>
  <c r="T16" i="8" s="1"/>
  <c r="B17" i="8"/>
  <c r="N17" i="8"/>
  <c r="O17" i="8" s="1"/>
  <c r="R17" i="8"/>
  <c r="S17" i="8" s="1"/>
  <c r="T17" i="8" s="1"/>
  <c r="B18" i="8"/>
  <c r="N18" i="8"/>
  <c r="O18" i="8" s="1"/>
  <c r="P18" i="8" s="1"/>
  <c r="R18" i="8"/>
  <c r="S18" i="8" s="1"/>
  <c r="T18" i="8" s="1"/>
  <c r="B19" i="8"/>
  <c r="N19" i="8"/>
  <c r="O19" i="8" s="1"/>
  <c r="R19" i="8"/>
  <c r="B20" i="8"/>
  <c r="N20" i="8"/>
  <c r="O20" i="8" s="1"/>
  <c r="P20" i="8" s="1"/>
  <c r="R20" i="8"/>
  <c r="S20" i="8" s="1"/>
  <c r="B21" i="8"/>
  <c r="N21" i="8"/>
  <c r="O21" i="8" s="1"/>
  <c r="R21" i="8"/>
  <c r="S21" i="8" s="1"/>
  <c r="T21" i="8" s="1"/>
  <c r="B22" i="8"/>
  <c r="N22" i="8"/>
  <c r="O22" i="8" s="1"/>
  <c r="R22" i="8"/>
  <c r="S22" i="8" s="1"/>
  <c r="T22" i="8" s="1"/>
  <c r="B23" i="8"/>
  <c r="N23" i="8"/>
  <c r="O23" i="8" s="1"/>
  <c r="P23" i="8" s="1"/>
  <c r="R23" i="8"/>
  <c r="S23" i="8" s="1"/>
  <c r="T23" i="8" s="1"/>
  <c r="B24" i="8"/>
  <c r="N24" i="8"/>
  <c r="O24" i="8" s="1"/>
  <c r="P24" i="8" s="1"/>
  <c r="R24" i="8"/>
  <c r="S24" i="8" s="1"/>
  <c r="T24" i="8" s="1"/>
  <c r="B25" i="8"/>
  <c r="N25" i="8"/>
  <c r="O25" i="8" s="1"/>
  <c r="R25" i="8"/>
  <c r="S25" i="8" s="1"/>
  <c r="T25" i="8" s="1"/>
  <c r="B26" i="8"/>
  <c r="N26" i="8"/>
  <c r="O26" i="8" s="1"/>
  <c r="R26" i="8"/>
  <c r="S26" i="8" s="1"/>
  <c r="T26" i="8" s="1"/>
  <c r="B27" i="8"/>
  <c r="N27" i="8"/>
  <c r="O27" i="8" s="1"/>
  <c r="P27" i="8" s="1"/>
  <c r="R27" i="8"/>
  <c r="B28" i="8"/>
  <c r="N28" i="8"/>
  <c r="O28" i="8" s="1"/>
  <c r="P28" i="8" s="1"/>
  <c r="R28" i="8"/>
  <c r="S28" i="8" s="1"/>
  <c r="B29" i="8"/>
  <c r="N29" i="8"/>
  <c r="O29" i="8" s="1"/>
  <c r="R29" i="8"/>
  <c r="S29" i="8" s="1"/>
  <c r="T29" i="8" s="1"/>
  <c r="N30" i="8"/>
  <c r="O30" i="8" s="1"/>
  <c r="R30" i="8"/>
  <c r="S30" i="8" s="1"/>
  <c r="T30" i="8" s="1"/>
  <c r="N31" i="8"/>
  <c r="O31" i="8" s="1"/>
  <c r="P31" i="8" s="1"/>
  <c r="R31" i="8"/>
  <c r="S31" i="8" s="1"/>
  <c r="N32" i="8"/>
  <c r="O32" i="8" s="1"/>
  <c r="R32" i="8"/>
  <c r="S32" i="8" s="1"/>
  <c r="T32" i="8" s="1"/>
  <c r="N33" i="8"/>
  <c r="O33" i="8" s="1"/>
  <c r="R33" i="8"/>
  <c r="S33" i="8" s="1"/>
  <c r="T33" i="8" s="1"/>
  <c r="N34" i="8"/>
  <c r="O34" i="8" s="1"/>
  <c r="P34" i="8" s="1"/>
  <c r="R34" i="8"/>
  <c r="N35" i="8"/>
  <c r="O35" i="8" s="1"/>
  <c r="R35" i="8"/>
  <c r="S35" i="8" s="1"/>
  <c r="T35" i="8" s="1"/>
  <c r="B40" i="8"/>
  <c r="B41" i="8"/>
  <c r="B42" i="8"/>
  <c r="B43" i="8"/>
  <c r="B44" i="8"/>
  <c r="B45" i="8"/>
  <c r="B46" i="8"/>
  <c r="B47" i="8"/>
  <c r="B48" i="8"/>
  <c r="B49" i="8"/>
  <c r="B50" i="8"/>
  <c r="B51" i="8"/>
  <c r="B52" i="8"/>
  <c r="B53" i="8"/>
  <c r="B54" i="8"/>
  <c r="B55" i="8"/>
  <c r="B56" i="8"/>
  <c r="B57" i="8"/>
  <c r="B58" i="8"/>
  <c r="B59" i="8"/>
  <c r="B10" i="6"/>
  <c r="B11" i="6"/>
  <c r="B12" i="6"/>
  <c r="B13" i="6"/>
  <c r="B14" i="6"/>
  <c r="B15" i="6"/>
  <c r="B16" i="6"/>
  <c r="N16" i="6"/>
  <c r="O16" i="6" s="1"/>
  <c r="Q16" i="6"/>
  <c r="R16" i="6" s="1"/>
  <c r="S16" i="6" s="1"/>
  <c r="B17" i="6"/>
  <c r="N17" i="6"/>
  <c r="O17" i="6" s="1"/>
  <c r="Q17" i="6"/>
  <c r="R17" i="6" s="1"/>
  <c r="S17" i="6" s="1"/>
  <c r="B18" i="6"/>
  <c r="N18" i="6"/>
  <c r="O18" i="6" s="1"/>
  <c r="Q18" i="6"/>
  <c r="R18" i="6" s="1"/>
  <c r="S18" i="6" s="1"/>
  <c r="B19" i="6"/>
  <c r="N19" i="6"/>
  <c r="O19" i="6" s="1"/>
  <c r="Q19" i="6"/>
  <c r="R19" i="6" s="1"/>
  <c r="B20" i="6"/>
  <c r="N20" i="6"/>
  <c r="O20" i="6" s="1"/>
  <c r="Q20" i="6"/>
  <c r="R20" i="6" s="1"/>
  <c r="S20" i="6" s="1"/>
  <c r="B21" i="6"/>
  <c r="N21" i="6"/>
  <c r="O21" i="6" s="1"/>
  <c r="Q21" i="6"/>
  <c r="B22" i="6"/>
  <c r="N22" i="6"/>
  <c r="O22" i="6" s="1"/>
  <c r="Q22" i="6"/>
  <c r="R22" i="6" s="1"/>
  <c r="S22" i="6" s="1"/>
  <c r="B23" i="6"/>
  <c r="N23" i="6"/>
  <c r="O23" i="6" s="1"/>
  <c r="Q23" i="6"/>
  <c r="B24" i="6"/>
  <c r="N24" i="6"/>
  <c r="O24" i="6" s="1"/>
  <c r="Q24" i="6"/>
  <c r="R24" i="6" s="1"/>
  <c r="B25" i="6"/>
  <c r="N25" i="6"/>
  <c r="O25" i="6" s="1"/>
  <c r="Q25" i="6"/>
  <c r="R25" i="6" s="1"/>
  <c r="S25" i="6" s="1"/>
  <c r="B26" i="6"/>
  <c r="N26" i="6"/>
  <c r="O26" i="6" s="1"/>
  <c r="Q26" i="6"/>
  <c r="R26" i="6" s="1"/>
  <c r="S26" i="6" s="1"/>
  <c r="B27" i="6"/>
  <c r="N27" i="6"/>
  <c r="O27" i="6" s="1"/>
  <c r="Q27" i="6"/>
  <c r="R27" i="6" s="1"/>
  <c r="S27" i="6" s="1"/>
  <c r="B28" i="6"/>
  <c r="N28" i="6"/>
  <c r="O28" i="6" s="1"/>
  <c r="Q28" i="6"/>
  <c r="R28" i="6" s="1"/>
  <c r="B29" i="6"/>
  <c r="N29" i="6"/>
  <c r="O29" i="6" s="1"/>
  <c r="Q29" i="6"/>
  <c r="N30" i="6"/>
  <c r="O30" i="6" s="1"/>
  <c r="Q30" i="6"/>
  <c r="R30" i="6" s="1"/>
  <c r="S30" i="6" s="1"/>
  <c r="N31" i="6"/>
  <c r="Q31" i="6"/>
  <c r="R31" i="6" s="1"/>
  <c r="N32" i="6"/>
  <c r="Q32" i="6"/>
  <c r="R32" i="6" s="1"/>
  <c r="N33" i="6"/>
  <c r="Q33" i="6"/>
  <c r="R33" i="6" s="1"/>
  <c r="N34" i="6"/>
  <c r="Q34" i="6"/>
  <c r="R34" i="6" s="1"/>
  <c r="S34" i="6" s="1"/>
  <c r="N35" i="6"/>
  <c r="Q35" i="6"/>
  <c r="R35" i="6" s="1"/>
  <c r="S35" i="6" s="1"/>
  <c r="B40" i="6"/>
  <c r="B41" i="6"/>
  <c r="B42" i="6"/>
  <c r="B43" i="6"/>
  <c r="B44" i="6"/>
  <c r="B45" i="6"/>
  <c r="B46" i="6"/>
  <c r="B47" i="6"/>
  <c r="B48" i="6"/>
  <c r="B49" i="6"/>
  <c r="B50" i="6"/>
  <c r="B51" i="6"/>
  <c r="B52" i="6"/>
  <c r="B53" i="6"/>
  <c r="B54" i="6"/>
  <c r="B55" i="6"/>
  <c r="B56" i="6"/>
  <c r="B57" i="6"/>
  <c r="B58" i="6"/>
  <c r="B59" i="6"/>
  <c r="B10" i="2"/>
  <c r="M10" i="2"/>
  <c r="B11" i="2"/>
  <c r="M11" i="2"/>
  <c r="B12" i="2"/>
  <c r="M12" i="2"/>
  <c r="B13" i="2"/>
  <c r="M13" i="2"/>
  <c r="B14" i="2"/>
  <c r="M14" i="2"/>
  <c r="B15" i="2"/>
  <c r="M15" i="2"/>
  <c r="W15" i="2"/>
  <c r="Y15" i="2"/>
  <c r="B16" i="2"/>
  <c r="M16" i="2"/>
  <c r="W16" i="2"/>
  <c r="Y16" i="2"/>
  <c r="B17" i="2"/>
  <c r="M17" i="2"/>
  <c r="W17" i="2"/>
  <c r="Y17" i="2"/>
  <c r="B18" i="2"/>
  <c r="M18" i="2"/>
  <c r="W18" i="2"/>
  <c r="Y18" i="2"/>
  <c r="B19" i="2"/>
  <c r="M19" i="2"/>
  <c r="W19" i="2"/>
  <c r="Y19" i="2"/>
  <c r="B20" i="2"/>
  <c r="M20" i="2"/>
  <c r="W20" i="2"/>
  <c r="Y20" i="2"/>
  <c r="B21" i="2"/>
  <c r="M21" i="2"/>
  <c r="W21" i="2"/>
  <c r="Y21" i="2"/>
  <c r="B22" i="2"/>
  <c r="M22" i="2"/>
  <c r="B23" i="2"/>
  <c r="M23" i="2"/>
  <c r="W23" i="2"/>
  <c r="Y23" i="2"/>
  <c r="B24" i="2"/>
  <c r="M24" i="2"/>
  <c r="W24" i="2"/>
  <c r="Y24" i="2"/>
  <c r="B25" i="2"/>
  <c r="M25" i="2"/>
  <c r="W25" i="2"/>
  <c r="Y25" i="2"/>
  <c r="B26" i="2"/>
  <c r="M26" i="2"/>
  <c r="W26" i="2"/>
  <c r="Y26" i="2"/>
  <c r="B27" i="2"/>
  <c r="M27" i="2"/>
  <c r="W27" i="2"/>
  <c r="Y27" i="2"/>
  <c r="B28" i="2"/>
  <c r="M28" i="2"/>
  <c r="W28" i="2"/>
  <c r="Y28" i="2"/>
  <c r="B29" i="2"/>
  <c r="M29" i="2"/>
  <c r="W29" i="2"/>
  <c r="Y29" i="2"/>
  <c r="W32" i="2"/>
  <c r="Y32" i="2"/>
  <c r="W33" i="2"/>
  <c r="Y33" i="2"/>
  <c r="W34" i="2"/>
  <c r="Y34" i="2"/>
  <c r="W35" i="2"/>
  <c r="Y35" i="2"/>
  <c r="W36" i="2"/>
  <c r="Y36" i="2"/>
  <c r="W37" i="2"/>
  <c r="Y37" i="2"/>
  <c r="B43" i="2"/>
  <c r="M43" i="2"/>
  <c r="B44" i="2"/>
  <c r="M44" i="2"/>
  <c r="B45" i="2"/>
  <c r="M45" i="2"/>
  <c r="B46" i="2"/>
  <c r="M46" i="2"/>
  <c r="B47" i="2"/>
  <c r="M47" i="2"/>
  <c r="B48" i="2"/>
  <c r="M48" i="2"/>
  <c r="B49" i="2"/>
  <c r="M49" i="2"/>
  <c r="B50" i="2"/>
  <c r="M50" i="2"/>
  <c r="B51" i="2"/>
  <c r="M51" i="2"/>
  <c r="B52" i="2"/>
  <c r="M52" i="2"/>
  <c r="B53" i="2"/>
  <c r="M53" i="2"/>
  <c r="B54" i="2"/>
  <c r="M54" i="2"/>
  <c r="B55" i="2"/>
  <c r="M55" i="2"/>
  <c r="B56" i="2"/>
  <c r="M56" i="2"/>
  <c r="B57" i="2"/>
  <c r="M57" i="2"/>
  <c r="B58" i="2"/>
  <c r="M58" i="2"/>
  <c r="B59" i="2"/>
  <c r="M59" i="2"/>
  <c r="B60" i="2"/>
  <c r="M60" i="2"/>
  <c r="B61" i="2"/>
  <c r="M61" i="2"/>
  <c r="B62" i="2"/>
  <c r="M62" i="2"/>
  <c r="Z15" i="4"/>
  <c r="AA15" i="4"/>
  <c r="AB15" i="4"/>
  <c r="AC15" i="4"/>
  <c r="Z16" i="4"/>
  <c r="AA16" i="4"/>
  <c r="AB16" i="4"/>
  <c r="AC16" i="4"/>
  <c r="Z17" i="4"/>
  <c r="AA17" i="4"/>
  <c r="AB17" i="4"/>
  <c r="AC17" i="4"/>
  <c r="Z18" i="4"/>
  <c r="AA18" i="4"/>
  <c r="AB18" i="4"/>
  <c r="AC18" i="4"/>
  <c r="Z19" i="4"/>
  <c r="AA19" i="4"/>
  <c r="AB19" i="4"/>
  <c r="AC19" i="4"/>
  <c r="Z20" i="4"/>
  <c r="AA20" i="4"/>
  <c r="AB20" i="4"/>
  <c r="AC20" i="4"/>
  <c r="Z21" i="4"/>
  <c r="AA21" i="4"/>
  <c r="AB21" i="4"/>
  <c r="AC21" i="4"/>
  <c r="Z22" i="4"/>
  <c r="AA22" i="4"/>
  <c r="AB22" i="4"/>
  <c r="AC22" i="4"/>
  <c r="Z23" i="4"/>
  <c r="AA23" i="4"/>
  <c r="AB23" i="4"/>
  <c r="AC23" i="4"/>
  <c r="Z24" i="4"/>
  <c r="AA24" i="4"/>
  <c r="AB24" i="4"/>
  <c r="AC24" i="4"/>
  <c r="AW5" i="3"/>
  <c r="AZ5" i="3"/>
  <c r="AC6" i="3"/>
  <c r="AD5" i="3" s="1"/>
  <c r="AU5" i="3" s="1"/>
  <c r="AI6" i="3"/>
  <c r="AJ5" i="3" s="1"/>
  <c r="AW6" i="3"/>
  <c r="AZ6" i="3"/>
  <c r="AW7" i="3"/>
  <c r="AZ7" i="3"/>
  <c r="AC8" i="3"/>
  <c r="AD7" i="3" s="1"/>
  <c r="AU6" i="3" s="1"/>
  <c r="AI8" i="3"/>
  <c r="AL7" i="3" s="1"/>
  <c r="AW8" i="3"/>
  <c r="AZ8" i="3"/>
  <c r="AW9" i="3"/>
  <c r="AZ9" i="3"/>
  <c r="U10" i="3"/>
  <c r="AC10" i="3"/>
  <c r="AD9" i="3" s="1"/>
  <c r="AU7" i="3" s="1"/>
  <c r="AI10" i="3"/>
  <c r="AL9" i="3" s="1"/>
  <c r="AW10" i="3"/>
  <c r="AZ10" i="3"/>
  <c r="AW11" i="3"/>
  <c r="AZ11" i="3"/>
  <c r="AC12" i="3"/>
  <c r="AD11" i="3" s="1"/>
  <c r="AU8" i="3" s="1"/>
  <c r="AI12" i="3"/>
  <c r="AW12" i="3"/>
  <c r="AZ12" i="3"/>
  <c r="T13" i="3"/>
  <c r="U13" i="3"/>
  <c r="X13" i="3" s="1"/>
  <c r="Z13" i="3" s="1"/>
  <c r="D5" i="3" s="1"/>
  <c r="L5" i="3" s="1"/>
  <c r="AW13" i="3"/>
  <c r="AZ13" i="3"/>
  <c r="T14" i="3"/>
  <c r="U14" i="3"/>
  <c r="X19" i="3" s="1"/>
  <c r="Z19" i="3" s="1"/>
  <c r="AC14" i="3"/>
  <c r="AD13" i="3" s="1"/>
  <c r="AU9" i="3" s="1"/>
  <c r="AI14" i="3"/>
  <c r="AJ13" i="3" s="1"/>
  <c r="AW14" i="3"/>
  <c r="AZ14" i="3"/>
  <c r="T15" i="3"/>
  <c r="U15" i="3"/>
  <c r="X16" i="3" s="1"/>
  <c r="Z16" i="3" s="1"/>
  <c r="AW15" i="3"/>
  <c r="AZ15" i="3"/>
  <c r="T16" i="3"/>
  <c r="U16" i="3"/>
  <c r="X17" i="3" s="1"/>
  <c r="Z17" i="3" s="1"/>
  <c r="AC16" i="3"/>
  <c r="AD15" i="3" s="1"/>
  <c r="AU10" i="3" s="1"/>
  <c r="AI16" i="3"/>
  <c r="AW16" i="3"/>
  <c r="AZ16" i="3"/>
  <c r="T17" i="3"/>
  <c r="AW17" i="3"/>
  <c r="AZ17" i="3"/>
  <c r="T18" i="3"/>
  <c r="AC18" i="3"/>
  <c r="AF17" i="3" s="1"/>
  <c r="AX11" i="3" s="1"/>
  <c r="AI18" i="3"/>
  <c r="AL17" i="3" s="1"/>
  <c r="AW18" i="3"/>
  <c r="AZ18" i="3"/>
  <c r="T19" i="3"/>
  <c r="AW19" i="3"/>
  <c r="AZ19" i="3"/>
  <c r="T20" i="3"/>
  <c r="AC20" i="3"/>
  <c r="AF19" i="3" s="1"/>
  <c r="AX12" i="3" s="1"/>
  <c r="AI20" i="3"/>
  <c r="AW20" i="3"/>
  <c r="AZ20" i="3"/>
  <c r="T21" i="3"/>
  <c r="AW21" i="3"/>
  <c r="AZ21" i="3"/>
  <c r="T22" i="3"/>
  <c r="AC22" i="3"/>
  <c r="AD21" i="3" s="1"/>
  <c r="AU13" i="3" s="1"/>
  <c r="AI22" i="3"/>
  <c r="AJ21" i="3" s="1"/>
  <c r="AW22" i="3"/>
  <c r="AZ22" i="3"/>
  <c r="T23" i="3"/>
  <c r="U17" i="3"/>
  <c r="X20" i="3" s="1"/>
  <c r="Z20" i="3" s="1"/>
  <c r="D26" i="3" s="1"/>
  <c r="U23" i="3"/>
  <c r="AW23" i="3"/>
  <c r="AZ23" i="3"/>
  <c r="T24" i="3"/>
  <c r="U18" i="3"/>
  <c r="X14" i="3" s="1"/>
  <c r="Z14" i="3" s="1"/>
  <c r="D8" i="3" s="1"/>
  <c r="L8" i="3" s="1"/>
  <c r="U24" i="3"/>
  <c r="AC24" i="3"/>
  <c r="AF23" i="3" s="1"/>
  <c r="AX14" i="3" s="1"/>
  <c r="AI24" i="3"/>
  <c r="AW24" i="3"/>
  <c r="AZ24" i="3"/>
  <c r="T25" i="3"/>
  <c r="U19" i="3"/>
  <c r="X15" i="3" s="1"/>
  <c r="Z15" i="3" s="1"/>
  <c r="D11" i="3" s="1"/>
  <c r="L11" i="3" s="1"/>
  <c r="U25" i="3"/>
  <c r="AW25" i="3"/>
  <c r="AZ25" i="3"/>
  <c r="T26" i="3"/>
  <c r="U26" i="3"/>
  <c r="AW26" i="3"/>
  <c r="AZ26" i="3"/>
  <c r="T27" i="3"/>
  <c r="U27" i="3"/>
  <c r="AW27" i="3"/>
  <c r="AZ27" i="3"/>
  <c r="T28" i="3"/>
  <c r="U28" i="3"/>
  <c r="AD28" i="3"/>
  <c r="AU25" i="3" s="1"/>
  <c r="AF28" i="3"/>
  <c r="AX25" i="3" s="1"/>
  <c r="AJ28" i="3"/>
  <c r="AL28" i="3"/>
  <c r="AW28" i="3"/>
  <c r="AZ28" i="3"/>
  <c r="T29" i="3"/>
  <c r="U29" i="3"/>
  <c r="AD29" i="3"/>
  <c r="AF29" i="3"/>
  <c r="AY25" i="3" s="1"/>
  <c r="AJ29" i="3"/>
  <c r="AV35" i="3" s="1"/>
  <c r="AL29" i="3"/>
  <c r="AY35" i="3" s="1"/>
  <c r="AW29" i="3"/>
  <c r="AZ29" i="3"/>
  <c r="T30" i="3"/>
  <c r="U30" i="3"/>
  <c r="AD30" i="3"/>
  <c r="AU26" i="3" s="1"/>
  <c r="AF30" i="3"/>
  <c r="AJ30" i="3"/>
  <c r="AU36" i="3" s="1"/>
  <c r="AL30" i="3"/>
  <c r="AX36" i="3" s="1"/>
  <c r="AW30" i="3"/>
  <c r="AZ30" i="3"/>
  <c r="T31" i="3"/>
  <c r="U31" i="3"/>
  <c r="AD31" i="3"/>
  <c r="AV26" i="3" s="1"/>
  <c r="AF31" i="3"/>
  <c r="AY26" i="3" s="1"/>
  <c r="AJ31" i="3"/>
  <c r="AV36" i="3" s="1"/>
  <c r="AL31" i="3"/>
  <c r="AY36" i="3" s="1"/>
  <c r="AW31" i="3"/>
  <c r="AZ31" i="3"/>
  <c r="T32" i="3"/>
  <c r="U32" i="3"/>
  <c r="AD32" i="3"/>
  <c r="AU27" i="3" s="1"/>
  <c r="AF32" i="3"/>
  <c r="AX27" i="3" s="1"/>
  <c r="AJ32" i="3"/>
  <c r="AU37" i="3" s="1"/>
  <c r="AL32" i="3"/>
  <c r="AW32" i="3"/>
  <c r="AZ32" i="3"/>
  <c r="T33" i="3"/>
  <c r="U20" i="3"/>
  <c r="X22" i="3" s="1"/>
  <c r="Z22" i="3" s="1"/>
  <c r="U33" i="3"/>
  <c r="AD33" i="3"/>
  <c r="AV27" i="3" s="1"/>
  <c r="AF33" i="3"/>
  <c r="AJ33" i="3"/>
  <c r="AV37" i="3" s="1"/>
  <c r="AL33" i="3"/>
  <c r="AY37" i="3" s="1"/>
  <c r="AW33" i="3"/>
  <c r="AZ33" i="3"/>
  <c r="T34" i="3"/>
  <c r="U34" i="3"/>
  <c r="AD34" i="3"/>
  <c r="AU28" i="3" s="1"/>
  <c r="AF34" i="3"/>
  <c r="AJ34" i="3"/>
  <c r="AU38" i="3" s="1"/>
  <c r="AL34" i="3"/>
  <c r="AX38" i="3" s="1"/>
  <c r="AW34" i="3"/>
  <c r="AZ34" i="3"/>
  <c r="T35" i="3"/>
  <c r="U35" i="3"/>
  <c r="AD35" i="3"/>
  <c r="AV28" i="3" s="1"/>
  <c r="AF35" i="3"/>
  <c r="AY28" i="3" s="1"/>
  <c r="AJ35" i="3"/>
  <c r="AV38" i="3" s="1"/>
  <c r="AL35" i="3"/>
  <c r="AY38" i="3" s="1"/>
  <c r="AW35" i="3"/>
  <c r="AZ35" i="3"/>
  <c r="T36" i="3"/>
  <c r="U36" i="3"/>
  <c r="AD36" i="3"/>
  <c r="AU29" i="3" s="1"/>
  <c r="AF36" i="3"/>
  <c r="AX29" i="3" s="1"/>
  <c r="AJ36" i="3"/>
  <c r="AL36" i="3"/>
  <c r="AX39" i="3" s="1"/>
  <c r="AW36" i="3"/>
  <c r="AZ36" i="3"/>
  <c r="T37" i="3"/>
  <c r="U37" i="3"/>
  <c r="AD37" i="3"/>
  <c r="AV29" i="3" s="1"/>
  <c r="AF37" i="3"/>
  <c r="AY29" i="3" s="1"/>
  <c r="AJ37" i="3"/>
  <c r="AL37" i="3"/>
  <c r="AY39" i="3" s="1"/>
  <c r="AW37" i="3"/>
  <c r="AZ37" i="3"/>
  <c r="T38" i="3"/>
  <c r="U38" i="3"/>
  <c r="AD38" i="3"/>
  <c r="AU30" i="3" s="1"/>
  <c r="AF38" i="3"/>
  <c r="AX30" i="3" s="1"/>
  <c r="AJ38" i="3"/>
  <c r="AL38" i="3"/>
  <c r="AX40" i="3" s="1"/>
  <c r="AW38" i="3"/>
  <c r="AZ38" i="3"/>
  <c r="T39" i="3"/>
  <c r="U39" i="3"/>
  <c r="AD39" i="3"/>
  <c r="AV30" i="3" s="1"/>
  <c r="AF39" i="3"/>
  <c r="AY30" i="3" s="1"/>
  <c r="AJ39" i="3"/>
  <c r="AL39" i="3"/>
  <c r="AY40" i="3" s="1"/>
  <c r="AW39" i="3"/>
  <c r="AZ39" i="3"/>
  <c r="T40" i="3"/>
  <c r="U40" i="3"/>
  <c r="AD40" i="3"/>
  <c r="AU31" i="3" s="1"/>
  <c r="AF40" i="3"/>
  <c r="AX31" i="3" s="1"/>
  <c r="AJ40" i="3"/>
  <c r="AU41" i="3" s="1"/>
  <c r="AL40" i="3"/>
  <c r="AX41" i="3" s="1"/>
  <c r="AW40" i="3"/>
  <c r="AZ40" i="3"/>
  <c r="T41" i="3"/>
  <c r="U41" i="3"/>
  <c r="AD41" i="3"/>
  <c r="AV31" i="3" s="1"/>
  <c r="AF41" i="3"/>
  <c r="AY31" i="3" s="1"/>
  <c r="AJ41" i="3"/>
  <c r="AV41" i="3" s="1"/>
  <c r="AL41" i="3"/>
  <c r="AY41" i="3" s="1"/>
  <c r="AW41" i="3"/>
  <c r="AZ41" i="3"/>
  <c r="T42" i="3"/>
  <c r="U42" i="3"/>
  <c r="AD42" i="3"/>
  <c r="AU32" i="3" s="1"/>
  <c r="AF42" i="3"/>
  <c r="AJ42" i="3"/>
  <c r="AL42" i="3"/>
  <c r="AX42" i="3" s="1"/>
  <c r="AW42" i="3"/>
  <c r="AZ42" i="3"/>
  <c r="T43" i="3"/>
  <c r="U21" i="3"/>
  <c r="X21" i="3" s="1"/>
  <c r="Z21" i="3" s="1"/>
  <c r="U43" i="3"/>
  <c r="AD43" i="3"/>
  <c r="AV32" i="3" s="1"/>
  <c r="AF43" i="3"/>
  <c r="AY32" i="3" s="1"/>
  <c r="AJ43" i="3"/>
  <c r="AV42" i="3" s="1"/>
  <c r="AL43" i="3"/>
  <c r="AY42" i="3" s="1"/>
  <c r="AW43" i="3"/>
  <c r="AZ43" i="3"/>
  <c r="T44" i="3"/>
  <c r="U22" i="3"/>
  <c r="X18" i="3" s="1"/>
  <c r="Z18" i="3" s="1"/>
  <c r="U44" i="3"/>
  <c r="AD44" i="3"/>
  <c r="AU33" i="3" s="1"/>
  <c r="AF44" i="3"/>
  <c r="AX33" i="3" s="1"/>
  <c r="AJ44" i="3"/>
  <c r="AU43" i="3" s="1"/>
  <c r="AL44" i="3"/>
  <c r="AX43" i="3" s="1"/>
  <c r="AW44" i="3"/>
  <c r="AZ44" i="3"/>
  <c r="T45" i="3"/>
  <c r="U45" i="3"/>
  <c r="AD45" i="3"/>
  <c r="AF45" i="3"/>
  <c r="AY33" i="3" s="1"/>
  <c r="AJ45" i="3"/>
  <c r="AV43" i="3" s="1"/>
  <c r="AL45" i="3"/>
  <c r="T46" i="3"/>
  <c r="U46" i="3"/>
  <c r="AD46" i="3"/>
  <c r="AU34" i="3" s="1"/>
  <c r="AF46" i="3"/>
  <c r="AX34" i="3" s="1"/>
  <c r="AJ46" i="3"/>
  <c r="AU44" i="3" s="1"/>
  <c r="AL46" i="3"/>
  <c r="AX44" i="3" s="1"/>
  <c r="T47" i="3"/>
  <c r="U47" i="3"/>
  <c r="AD47" i="3"/>
  <c r="AV34" i="3" s="1"/>
  <c r="AF47" i="3"/>
  <c r="AY34" i="3" s="1"/>
  <c r="AJ47" i="3"/>
  <c r="AV44" i="3" s="1"/>
  <c r="AL47" i="3"/>
  <c r="AY44" i="3" s="1"/>
  <c r="T48" i="3"/>
  <c r="U48" i="3"/>
  <c r="T49" i="3"/>
  <c r="U49" i="3"/>
  <c r="T50" i="3"/>
  <c r="U50" i="3"/>
  <c r="T51" i="3"/>
  <c r="U51" i="3"/>
  <c r="T52" i="3"/>
  <c r="U52" i="3"/>
  <c r="AD5" i="5"/>
  <c r="AE5" i="5" s="1"/>
  <c r="AG5" i="5"/>
  <c r="AH5" i="5" s="1"/>
  <c r="AI5" i="5" s="1"/>
  <c r="AD6" i="5"/>
  <c r="AE6" i="5" s="1"/>
  <c r="AG6" i="5"/>
  <c r="AH6" i="5" s="1"/>
  <c r="AI6" i="5" s="1"/>
  <c r="AD7" i="5"/>
  <c r="AE7" i="5" s="1"/>
  <c r="AG7" i="5"/>
  <c r="AH7" i="5" s="1"/>
  <c r="AI7" i="5" s="1"/>
  <c r="AD8" i="5"/>
  <c r="AE8" i="5" s="1"/>
  <c r="AG8" i="5"/>
  <c r="AH8" i="5" s="1"/>
  <c r="AI8" i="5" s="1"/>
  <c r="AD9" i="5"/>
  <c r="AE9" i="5" s="1"/>
  <c r="AG9" i="5"/>
  <c r="AH9" i="5" s="1"/>
  <c r="AI9" i="5" s="1"/>
  <c r="U10" i="5"/>
  <c r="AD10" i="5"/>
  <c r="AE10" i="5" s="1"/>
  <c r="AG10" i="5"/>
  <c r="AH10" i="5" s="1"/>
  <c r="AI10" i="5" s="1"/>
  <c r="AD11" i="5"/>
  <c r="AE11" i="5" s="1"/>
  <c r="AG11" i="5"/>
  <c r="AH11" i="5" s="1"/>
  <c r="AI11" i="5" s="1"/>
  <c r="AD12" i="5"/>
  <c r="AE12" i="5" s="1"/>
  <c r="AG12" i="5"/>
  <c r="AH12" i="5" s="1"/>
  <c r="AI12" i="5" s="1"/>
  <c r="T13" i="5"/>
  <c r="U13" i="5"/>
  <c r="AD13" i="5"/>
  <c r="AE13" i="5" s="1"/>
  <c r="AG13" i="5"/>
  <c r="AH13" i="5" s="1"/>
  <c r="AI13" i="5" s="1"/>
  <c r="T14" i="5"/>
  <c r="U14" i="5"/>
  <c r="AD14" i="5"/>
  <c r="AE14" i="5" s="1"/>
  <c r="AG14" i="5"/>
  <c r="AH14" i="5" s="1"/>
  <c r="AI14" i="5" s="1"/>
  <c r="T15" i="5"/>
  <c r="U15" i="5"/>
  <c r="AD15" i="5"/>
  <c r="AE15" i="5" s="1"/>
  <c r="AG15" i="5"/>
  <c r="AH15" i="5" s="1"/>
  <c r="T16" i="5"/>
  <c r="AD16" i="5"/>
  <c r="AE16" i="5" s="1"/>
  <c r="AG16" i="5"/>
  <c r="AH16" i="5" s="1"/>
  <c r="AI16" i="5" s="1"/>
  <c r="T17" i="5"/>
  <c r="U17" i="5"/>
  <c r="AD17" i="5"/>
  <c r="AE17" i="5" s="1"/>
  <c r="AG17" i="5"/>
  <c r="AH17" i="5" s="1"/>
  <c r="AI17" i="5" s="1"/>
  <c r="T18" i="5"/>
  <c r="AD18" i="5"/>
  <c r="AE18" i="5" s="1"/>
  <c r="AG18" i="5"/>
  <c r="AH18" i="5" s="1"/>
  <c r="AI18" i="5" s="1"/>
  <c r="T19" i="5"/>
  <c r="U19" i="5"/>
  <c r="AD19" i="5"/>
  <c r="AE19" i="5" s="1"/>
  <c r="AG19" i="5"/>
  <c r="AH19" i="5" s="1"/>
  <c r="AI19" i="5" s="1"/>
  <c r="T20" i="5"/>
  <c r="U20" i="5"/>
  <c r="AD20" i="5"/>
  <c r="AE20" i="5" s="1"/>
  <c r="AG20" i="5"/>
  <c r="AH20" i="5" s="1"/>
  <c r="T21" i="5"/>
  <c r="AD21" i="5"/>
  <c r="AE21" i="5" s="1"/>
  <c r="AG21" i="5"/>
  <c r="AH21" i="5" s="1"/>
  <c r="AI21" i="5" s="1"/>
  <c r="T22" i="5"/>
  <c r="U22" i="5"/>
  <c r="AD22" i="5"/>
  <c r="AE22" i="5" s="1"/>
  <c r="AG22" i="5"/>
  <c r="AH22" i="5" s="1"/>
  <c r="AI22" i="5" s="1"/>
  <c r="T23" i="5"/>
  <c r="U23" i="5"/>
  <c r="AD23" i="5"/>
  <c r="AE23" i="5" s="1"/>
  <c r="AG23" i="5"/>
  <c r="AH23" i="5" s="1"/>
  <c r="AI23" i="5" s="1"/>
  <c r="T24" i="5"/>
  <c r="U24" i="5"/>
  <c r="AD24" i="5"/>
  <c r="AE24" i="5" s="1"/>
  <c r="AG24" i="5"/>
  <c r="AH24" i="5" s="1"/>
  <c r="AI24" i="5" s="1"/>
  <c r="T25" i="5"/>
  <c r="AD25" i="5"/>
  <c r="AE25" i="5" s="1"/>
  <c r="AG25" i="5"/>
  <c r="AH25" i="5" s="1"/>
  <c r="T26" i="5"/>
  <c r="U21" i="5"/>
  <c r="AD26" i="5"/>
  <c r="AE26" i="5" s="1"/>
  <c r="AG26" i="5"/>
  <c r="AH26" i="5" s="1"/>
  <c r="T27" i="5"/>
  <c r="AD27" i="5"/>
  <c r="AE27" i="5" s="1"/>
  <c r="AG27" i="5"/>
  <c r="AH27" i="5" s="1"/>
  <c r="T28" i="5"/>
  <c r="AD28" i="5"/>
  <c r="AE28" i="5" s="1"/>
  <c r="AG28" i="5"/>
  <c r="AH28" i="5" s="1"/>
  <c r="AI28" i="5" s="1"/>
  <c r="T29" i="5"/>
  <c r="AD29" i="5"/>
  <c r="AE29" i="5" s="1"/>
  <c r="AG29" i="5"/>
  <c r="AH29" i="5" s="1"/>
  <c r="AI29" i="5" s="1"/>
  <c r="T30" i="5"/>
  <c r="AD30" i="5"/>
  <c r="AE30" i="5" s="1"/>
  <c r="AG30" i="5"/>
  <c r="AH30" i="5" s="1"/>
  <c r="T31" i="5"/>
  <c r="U26" i="5"/>
  <c r="AD31" i="5"/>
  <c r="AE31" i="5" s="1"/>
  <c r="AG31" i="5"/>
  <c r="AH31" i="5" s="1"/>
  <c r="AI31" i="5" s="1"/>
  <c r="T32" i="5"/>
  <c r="U27" i="5"/>
  <c r="AD32" i="5"/>
  <c r="AE32" i="5" s="1"/>
  <c r="AG32" i="5"/>
  <c r="AH32" i="5" s="1"/>
  <c r="AI32" i="5" s="1"/>
  <c r="T33" i="5"/>
  <c r="U33" i="5"/>
  <c r="AD33" i="5"/>
  <c r="AE33" i="5" s="1"/>
  <c r="AG33" i="5"/>
  <c r="AH33" i="5" s="1"/>
  <c r="AI33" i="5" s="1"/>
  <c r="T34" i="5"/>
  <c r="U29" i="5"/>
  <c r="U34" i="5"/>
  <c r="AD34" i="5"/>
  <c r="AE34" i="5" s="1"/>
  <c r="AG34" i="5"/>
  <c r="AH34" i="5" s="1"/>
  <c r="AI34" i="5" s="1"/>
  <c r="T35" i="5"/>
  <c r="U35" i="5"/>
  <c r="AD35" i="5"/>
  <c r="AG35" i="5"/>
  <c r="AH35" i="5" s="1"/>
  <c r="T36" i="5"/>
  <c r="U31" i="5"/>
  <c r="U36" i="5"/>
  <c r="AD36" i="5"/>
  <c r="AG36" i="5"/>
  <c r="AH36" i="5" s="1"/>
  <c r="AI36" i="5" s="1"/>
  <c r="T37" i="5"/>
  <c r="U37" i="5"/>
  <c r="AD37" i="5"/>
  <c r="AG37" i="5"/>
  <c r="AH37" i="5" s="1"/>
  <c r="AI37" i="5" s="1"/>
  <c r="T38" i="5"/>
  <c r="U38" i="5"/>
  <c r="AD38" i="5"/>
  <c r="AG38" i="5"/>
  <c r="AH38" i="5" s="1"/>
  <c r="T39" i="5"/>
  <c r="U39" i="5"/>
  <c r="AD39" i="5"/>
  <c r="AG39" i="5"/>
  <c r="AH39" i="5" s="1"/>
  <c r="AI39" i="5" s="1"/>
  <c r="T40" i="5"/>
  <c r="U40" i="5"/>
  <c r="AD40" i="5"/>
  <c r="AG40" i="5"/>
  <c r="AH40" i="5" s="1"/>
  <c r="T41" i="5"/>
  <c r="U41" i="5"/>
  <c r="AD41" i="5"/>
  <c r="AG41" i="5"/>
  <c r="AH41" i="5" s="1"/>
  <c r="AI41" i="5" s="1"/>
  <c r="T42" i="5"/>
  <c r="U42" i="5"/>
  <c r="AD42" i="5"/>
  <c r="AG42" i="5"/>
  <c r="AH42" i="5" s="1"/>
  <c r="AI42" i="5" s="1"/>
  <c r="T43" i="5"/>
  <c r="U28" i="5"/>
  <c r="U43" i="5"/>
  <c r="AD43" i="5"/>
  <c r="AG43" i="5"/>
  <c r="AH43" i="5" s="1"/>
  <c r="AI43" i="5" s="1"/>
  <c r="T44" i="5"/>
  <c r="U44" i="5"/>
  <c r="AD44" i="5"/>
  <c r="AG44" i="5"/>
  <c r="AH44" i="5" s="1"/>
  <c r="AI44" i="5" s="1"/>
  <c r="T45" i="5"/>
  <c r="U45" i="5"/>
  <c r="AD45" i="5"/>
  <c r="AG45" i="5"/>
  <c r="AH45" i="5" s="1"/>
  <c r="AI45" i="5" s="1"/>
  <c r="T46" i="5"/>
  <c r="U46" i="5"/>
  <c r="T47" i="5"/>
  <c r="U47" i="5"/>
  <c r="T48" i="5"/>
  <c r="U48" i="5"/>
  <c r="T49" i="5"/>
  <c r="U49" i="5"/>
  <c r="T50" i="5"/>
  <c r="U50" i="5"/>
  <c r="T51" i="5"/>
  <c r="U51" i="5"/>
  <c r="T52" i="5"/>
  <c r="U52" i="5"/>
  <c r="B84" i="5"/>
  <c r="J84" i="5"/>
  <c r="B85" i="5"/>
  <c r="J85" i="5"/>
  <c r="B86" i="5"/>
  <c r="J86" i="5"/>
  <c r="B87" i="5"/>
  <c r="J87" i="5"/>
  <c r="B88" i="5"/>
  <c r="J88" i="5"/>
  <c r="B89" i="5"/>
  <c r="J89" i="5"/>
  <c r="B90" i="5"/>
  <c r="J90" i="5"/>
  <c r="B91" i="5"/>
  <c r="J91" i="5"/>
  <c r="B92" i="5"/>
  <c r="J92" i="5"/>
  <c r="B93" i="5"/>
  <c r="J93" i="5"/>
  <c r="B94" i="5"/>
  <c r="J94" i="5"/>
  <c r="B95" i="5"/>
  <c r="J95" i="5"/>
  <c r="B96" i="5"/>
  <c r="J96" i="5"/>
  <c r="B97" i="5"/>
  <c r="J97" i="5"/>
  <c r="B98" i="5"/>
  <c r="J98" i="5"/>
  <c r="B99" i="5"/>
  <c r="J99" i="5"/>
  <c r="B100" i="5"/>
  <c r="J100" i="5"/>
  <c r="B101" i="5"/>
  <c r="J101" i="5"/>
  <c r="B102" i="5"/>
  <c r="J102" i="5"/>
  <c r="B103" i="5"/>
  <c r="J103" i="5"/>
  <c r="B114" i="5"/>
  <c r="B115" i="5"/>
  <c r="B116" i="5"/>
  <c r="B117" i="5"/>
  <c r="B118" i="5"/>
  <c r="B119" i="5"/>
  <c r="B120" i="5"/>
  <c r="B121" i="5"/>
  <c r="B122" i="5"/>
  <c r="B123" i="5"/>
  <c r="B124" i="5"/>
  <c r="B125" i="5"/>
  <c r="B126" i="5"/>
  <c r="B127" i="5"/>
  <c r="B128" i="5"/>
  <c r="B129" i="5"/>
  <c r="B130" i="5"/>
  <c r="B131" i="5"/>
  <c r="B132" i="5"/>
  <c r="B133" i="5"/>
  <c r="S19" i="1"/>
  <c r="S20" i="1" s="1"/>
  <c r="U18" i="5"/>
  <c r="U16" i="5"/>
  <c r="U25" i="5"/>
  <c r="U32" i="5"/>
  <c r="U30" i="5"/>
  <c r="W20" i="8" l="1"/>
  <c r="AG30" i="3"/>
  <c r="BA26" i="3" s="1"/>
  <c r="AB20" i="2"/>
  <c r="F79" i="2" s="1"/>
  <c r="AB16" i="2"/>
  <c r="F75" i="2" s="1"/>
  <c r="AJ17" i="3"/>
  <c r="AD19" i="3"/>
  <c r="AU12" i="3" s="1"/>
  <c r="AF21" i="3"/>
  <c r="AX13" i="3" s="1"/>
  <c r="W23" i="8"/>
  <c r="D30" i="3"/>
  <c r="L68" i="3" s="1"/>
  <c r="V22" i="6"/>
  <c r="D25" i="3"/>
  <c r="L63" i="3" s="1"/>
  <c r="AE15" i="4"/>
  <c r="C70" i="4" s="1"/>
  <c r="Z34" i="2"/>
  <c r="D26" i="2" s="1"/>
  <c r="Z18" i="2"/>
  <c r="D13" i="2" s="1"/>
  <c r="Z16" i="2"/>
  <c r="D75" i="2" s="1"/>
  <c r="T16" i="6"/>
  <c r="H46" i="6" s="1"/>
  <c r="C5" i="9"/>
  <c r="X14" i="5" s="1"/>
  <c r="Z14" i="5" s="1"/>
  <c r="AF7" i="3"/>
  <c r="AX6" i="3" s="1"/>
  <c r="E23" i="3" s="1"/>
  <c r="AG28" i="3"/>
  <c r="BA25" i="3" s="1"/>
  <c r="G107" i="3" s="1"/>
  <c r="AJ9" i="3"/>
  <c r="AL21" i="3"/>
  <c r="Z26" i="2"/>
  <c r="O20" i="2" s="1"/>
  <c r="AL13" i="3"/>
  <c r="AG45" i="3"/>
  <c r="BB33" i="3" s="1"/>
  <c r="H54" i="8"/>
  <c r="AF13" i="3"/>
  <c r="AX9" i="3" s="1"/>
  <c r="AG17" i="4"/>
  <c r="G74" i="4" s="1"/>
  <c r="AJ20" i="10"/>
  <c r="AF9" i="3"/>
  <c r="AX7" i="3" s="1"/>
  <c r="E14" i="3" s="1"/>
  <c r="AV33" i="3"/>
  <c r="AJ5" i="5"/>
  <c r="AU5" i="5" s="1"/>
  <c r="AB18" i="2"/>
  <c r="F77" i="2" s="1"/>
  <c r="AB36" i="2"/>
  <c r="F92" i="2" s="1"/>
  <c r="AB19" i="2"/>
  <c r="F78" i="2" s="1"/>
  <c r="AE45" i="5"/>
  <c r="AJ45" i="5" s="1"/>
  <c r="AB35" i="2"/>
  <c r="F91" i="2" s="1"/>
  <c r="Z29" i="2"/>
  <c r="D56" i="2" s="1"/>
  <c r="AB27" i="2"/>
  <c r="F85" i="2" s="1"/>
  <c r="AB25" i="2"/>
  <c r="F83" i="2" s="1"/>
  <c r="AB23" i="2"/>
  <c r="F81" i="2" s="1"/>
  <c r="O35" i="6"/>
  <c r="T35" i="6" s="1"/>
  <c r="AL28" i="5"/>
  <c r="AV28" i="5" s="1"/>
  <c r="AF11" i="3"/>
  <c r="AX8" i="3" s="1"/>
  <c r="E17" i="3" s="1"/>
  <c r="AM35" i="3"/>
  <c r="BB38" i="3" s="1"/>
  <c r="C22" i="3"/>
  <c r="C60" i="3" s="1"/>
  <c r="AF5" i="3"/>
  <c r="AX5" i="3" s="1"/>
  <c r="E5" i="3" s="1"/>
  <c r="AG38" i="3"/>
  <c r="BA30" i="3" s="1"/>
  <c r="AL12" i="5"/>
  <c r="AV12" i="5" s="1"/>
  <c r="AJ18" i="10"/>
  <c r="Z36" i="2"/>
  <c r="D61" i="2" s="1"/>
  <c r="Z35" i="2"/>
  <c r="O60" i="2" s="1"/>
  <c r="H53" i="8"/>
  <c r="AB29" i="2"/>
  <c r="F87" i="2" s="1"/>
  <c r="AL29" i="5"/>
  <c r="AV29" i="5" s="1"/>
  <c r="Z27" i="2"/>
  <c r="D21" i="2" s="1"/>
  <c r="AG41" i="3"/>
  <c r="BB31" i="3" s="1"/>
  <c r="Z23" i="2"/>
  <c r="O17" i="2" s="1"/>
  <c r="AL5" i="3"/>
  <c r="AL19" i="5"/>
  <c r="AV19" i="5" s="1"/>
  <c r="AL14" i="5"/>
  <c r="AV14" i="5" s="1"/>
  <c r="Z25" i="2"/>
  <c r="D19" i="2" s="1"/>
  <c r="AB33" i="2"/>
  <c r="F89" i="2" s="1"/>
  <c r="AB26" i="2"/>
  <c r="F84" i="2" s="1"/>
  <c r="AB24" i="2"/>
  <c r="F82" i="2" s="1"/>
  <c r="AG47" i="3"/>
  <c r="BB34" i="3" s="1"/>
  <c r="AE18" i="4"/>
  <c r="C16" i="4" s="1"/>
  <c r="Z32" i="2"/>
  <c r="D24" i="2" s="1"/>
  <c r="Z21" i="2"/>
  <c r="D16" i="2" s="1"/>
  <c r="Z17" i="2"/>
  <c r="O12" i="2" s="1"/>
  <c r="AB15" i="2"/>
  <c r="F74" i="2" s="1"/>
  <c r="AB32" i="2"/>
  <c r="F88" i="2" s="1"/>
  <c r="AB21" i="2"/>
  <c r="F80" i="2" s="1"/>
  <c r="Z19" i="2"/>
  <c r="D47" i="2" s="1"/>
  <c r="Z15" i="2"/>
  <c r="D10" i="2" s="1"/>
  <c r="V26" i="6"/>
  <c r="AJ29" i="5"/>
  <c r="AU29" i="5" s="1"/>
  <c r="AL23" i="5"/>
  <c r="AV23" i="5" s="1"/>
  <c r="AM31" i="3"/>
  <c r="BB36" i="3" s="1"/>
  <c r="G97" i="3" s="1"/>
  <c r="U18" i="8"/>
  <c r="AB17" i="2"/>
  <c r="F76" i="2" s="1"/>
  <c r="AM45" i="3"/>
  <c r="BB43" i="3" s="1"/>
  <c r="AL21" i="5"/>
  <c r="AV21" i="5" s="1"/>
  <c r="AL7" i="5"/>
  <c r="AV7" i="5" s="1"/>
  <c r="AM32" i="3"/>
  <c r="BA37" i="3" s="1"/>
  <c r="AG35" i="3"/>
  <c r="BB28" i="3" s="1"/>
  <c r="AE23" i="4"/>
  <c r="O26" i="4" s="1"/>
  <c r="AG36" i="3"/>
  <c r="BA29" i="3" s="1"/>
  <c r="V30" i="6"/>
  <c r="T20" i="8"/>
  <c r="U20" i="8" s="1"/>
  <c r="AL5" i="5"/>
  <c r="AV5" i="5" s="1"/>
  <c r="AJ16" i="5"/>
  <c r="AU16" i="5" s="1"/>
  <c r="E20" i="3"/>
  <c r="M58" i="3" s="1"/>
  <c r="AG18" i="4"/>
  <c r="G76" i="4" s="1"/>
  <c r="AL9" i="5"/>
  <c r="AV9" i="5" s="1"/>
  <c r="S32" i="6"/>
  <c r="O32" i="6"/>
  <c r="AI27" i="5"/>
  <c r="AJ27" i="5" s="1"/>
  <c r="AU27" i="5" s="1"/>
  <c r="AL27" i="5"/>
  <c r="AV27" i="5" s="1"/>
  <c r="AJ21" i="5"/>
  <c r="AU21" i="5" s="1"/>
  <c r="S21" i="1"/>
  <c r="AG16" i="4"/>
  <c r="G72" i="4" s="1"/>
  <c r="AJ7" i="3"/>
  <c r="AM46" i="3"/>
  <c r="BA44" i="3" s="1"/>
  <c r="AG46" i="3"/>
  <c r="BA34" i="3" s="1"/>
  <c r="AM47" i="3"/>
  <c r="BB44" i="3" s="1"/>
  <c r="AM43" i="3"/>
  <c r="BB42" i="3" s="1"/>
  <c r="G4" i="9"/>
  <c r="AL33" i="5"/>
  <c r="AV33" i="5" s="1"/>
  <c r="AM38" i="3"/>
  <c r="BA40" i="3" s="1"/>
  <c r="AX26" i="3"/>
  <c r="R29" i="6"/>
  <c r="H57" i="8"/>
  <c r="AK13" i="10"/>
  <c r="AJ14" i="10"/>
  <c r="AJ15" i="10"/>
  <c r="AK17" i="10"/>
  <c r="AK21" i="10"/>
  <c r="AJ22" i="10"/>
  <c r="AJ23" i="5"/>
  <c r="AU23" i="5" s="1"/>
  <c r="AM34" i="3"/>
  <c r="BA38" i="3" s="1"/>
  <c r="AM30" i="3"/>
  <c r="BA36" i="3" s="1"/>
  <c r="G95" i="3" s="1"/>
  <c r="Z33" i="2"/>
  <c r="D89" i="2" s="1"/>
  <c r="AG31" i="3"/>
  <c r="BB26" i="3" s="1"/>
  <c r="Z24" i="2"/>
  <c r="D82" i="2" s="1"/>
  <c r="V25" i="6"/>
  <c r="AD23" i="3"/>
  <c r="AU14" i="3" s="1"/>
  <c r="AF15" i="3"/>
  <c r="AX10" i="3" s="1"/>
  <c r="AG37" i="3"/>
  <c r="BB29" i="3" s="1"/>
  <c r="AJ32" i="5"/>
  <c r="AU32" i="5" s="1"/>
  <c r="AJ12" i="5"/>
  <c r="AU12" i="5" s="1"/>
  <c r="AL10" i="5"/>
  <c r="AV10" i="5" s="1"/>
  <c r="E22" i="3"/>
  <c r="M22" i="3" s="1"/>
  <c r="T26" i="6"/>
  <c r="AG39" i="3"/>
  <c r="BB30" i="3" s="1"/>
  <c r="AG40" i="3"/>
  <c r="BA31" i="3" s="1"/>
  <c r="AG43" i="3"/>
  <c r="BB32" i="3" s="1"/>
  <c r="AG44" i="3"/>
  <c r="BA33" i="3" s="1"/>
  <c r="AD17" i="3"/>
  <c r="AU11" i="3" s="1"/>
  <c r="AI23" i="4"/>
  <c r="AG23" i="4" s="1"/>
  <c r="G86" i="4" s="1"/>
  <c r="AE17" i="4"/>
  <c r="C44" i="4" s="1"/>
  <c r="AG15" i="4"/>
  <c r="G70" i="4" s="1"/>
  <c r="AB34" i="2"/>
  <c r="F90" i="2" s="1"/>
  <c r="Z20" i="2"/>
  <c r="D48" i="2" s="1"/>
  <c r="O34" i="6"/>
  <c r="W24" i="8"/>
  <c r="AJ13" i="10"/>
  <c r="AK14" i="10"/>
  <c r="AK19" i="10"/>
  <c r="AK18" i="10"/>
  <c r="AG18" i="10"/>
  <c r="H42" i="8"/>
  <c r="AI38" i="5"/>
  <c r="AE38" i="5"/>
  <c r="AL11" i="3"/>
  <c r="AJ11" i="3"/>
  <c r="AE24" i="4"/>
  <c r="AI24" i="4"/>
  <c r="AG24" i="4" s="1"/>
  <c r="G88" i="4" s="1"/>
  <c r="AI22" i="4"/>
  <c r="AG22" i="4" s="1"/>
  <c r="G84" i="4" s="1"/>
  <c r="AE22" i="4"/>
  <c r="AE20" i="4"/>
  <c r="AI20" i="4"/>
  <c r="AG20" i="4" s="1"/>
  <c r="G80" i="4" s="1"/>
  <c r="AB37" i="2"/>
  <c r="F93" i="2" s="1"/>
  <c r="Z37" i="2"/>
  <c r="AB28" i="2"/>
  <c r="F86" i="2" s="1"/>
  <c r="Z28" i="2"/>
  <c r="R21" i="6"/>
  <c r="S21" i="6" s="1"/>
  <c r="T21" i="6" s="1"/>
  <c r="S34" i="8"/>
  <c r="T34" i="8" s="1"/>
  <c r="U34" i="8" s="1"/>
  <c r="H58" i="8"/>
  <c r="T28" i="8"/>
  <c r="U28" i="8" s="1"/>
  <c r="W28" i="8"/>
  <c r="AU39" i="3"/>
  <c r="AM36" i="3"/>
  <c r="BA39" i="3" s="1"/>
  <c r="AM40" i="3"/>
  <c r="BA41" i="3" s="1"/>
  <c r="AU40" i="3"/>
  <c r="AG32" i="3"/>
  <c r="BA27" i="3" s="1"/>
  <c r="AX32" i="3"/>
  <c r="AG42" i="3"/>
  <c r="BA32" i="3" s="1"/>
  <c r="AM28" i="3"/>
  <c r="BA35" i="3" s="1"/>
  <c r="G104" i="3" s="1"/>
  <c r="AU35" i="3"/>
  <c r="C29" i="3" s="1"/>
  <c r="R23" i="6"/>
  <c r="AL11" i="5"/>
  <c r="AV11" i="5" s="1"/>
  <c r="AJ11" i="5"/>
  <c r="AU11" i="5" s="1"/>
  <c r="AG15" i="10"/>
  <c r="AK15" i="10"/>
  <c r="AK16" i="10"/>
  <c r="AG16" i="10"/>
  <c r="AG22" i="10"/>
  <c r="AK22" i="10"/>
  <c r="L43" i="3"/>
  <c r="AG14" i="10"/>
  <c r="AV40" i="3"/>
  <c r="AM39" i="3"/>
  <c r="BB40" i="3" s="1"/>
  <c r="AV39" i="3"/>
  <c r="AM37" i="3"/>
  <c r="BB39" i="3" s="1"/>
  <c r="AX35" i="3"/>
  <c r="E29" i="3" s="1"/>
  <c r="M29" i="3" s="1"/>
  <c r="AM29" i="3"/>
  <c r="BB35" i="3" s="1"/>
  <c r="G106" i="3" s="1"/>
  <c r="H52" i="8"/>
  <c r="H44" i="8"/>
  <c r="H48" i="8"/>
  <c r="H46" i="8"/>
  <c r="AJ19" i="10"/>
  <c r="AG19" i="10"/>
  <c r="AG20" i="10"/>
  <c r="AK20" i="10"/>
  <c r="D80" i="3"/>
  <c r="D43" i="3"/>
  <c r="AL16" i="5"/>
  <c r="AV16" i="5" s="1"/>
  <c r="AJ16" i="10"/>
  <c r="AY43" i="3"/>
  <c r="AM44" i="3"/>
  <c r="BA43" i="3" s="1"/>
  <c r="AG17" i="10"/>
  <c r="AJ17" i="10"/>
  <c r="T30" i="6"/>
  <c r="H45" i="8"/>
  <c r="AJ28" i="5"/>
  <c r="AU28" i="5" s="1"/>
  <c r="AJ9" i="5"/>
  <c r="AU9" i="5" s="1"/>
  <c r="AG29" i="3"/>
  <c r="BB25" i="3" s="1"/>
  <c r="G109" i="3" s="1"/>
  <c r="AV25" i="3"/>
  <c r="C34" i="3" s="1"/>
  <c r="AL19" i="3"/>
  <c r="AJ19" i="3"/>
  <c r="AL15" i="3"/>
  <c r="AJ15" i="3"/>
  <c r="D9" i="3"/>
  <c r="D18" i="3"/>
  <c r="D12" i="3"/>
  <c r="L12" i="3" s="1"/>
  <c r="U23" i="8"/>
  <c r="AJ23" i="3"/>
  <c r="AL23" i="3"/>
  <c r="AJ21" i="10"/>
  <c r="AG21" i="10"/>
  <c r="AU42" i="3"/>
  <c r="AM42" i="3"/>
  <c r="BA42" i="3" s="1"/>
  <c r="AE36" i="5"/>
  <c r="C4" i="9"/>
  <c r="X13" i="5" s="1"/>
  <c r="Z13" i="5" s="1"/>
  <c r="AG13" i="10"/>
  <c r="AJ33" i="5"/>
  <c r="AU33" i="5" s="1"/>
  <c r="AE16" i="4"/>
  <c r="AM41" i="3"/>
  <c r="BB41" i="3" s="1"/>
  <c r="AL32" i="5"/>
  <c r="AV32" i="5" s="1"/>
  <c r="T22" i="6"/>
  <c r="S27" i="8"/>
  <c r="H51" i="8"/>
  <c r="S19" i="8"/>
  <c r="T19" i="8" s="1"/>
  <c r="H43" i="8"/>
  <c r="O26" i="2"/>
  <c r="AX28" i="3"/>
  <c r="AG34" i="3"/>
  <c r="BA28" i="3" s="1"/>
  <c r="AY27" i="3"/>
  <c r="AG33" i="3"/>
  <c r="BB27" i="3" s="1"/>
  <c r="AX37" i="3"/>
  <c r="AM33" i="3"/>
  <c r="BB37" i="3" s="1"/>
  <c r="AE21" i="4"/>
  <c r="AI21" i="4"/>
  <c r="AG21" i="4" s="1"/>
  <c r="G82" i="4" s="1"/>
  <c r="AE19" i="4"/>
  <c r="AI19" i="4"/>
  <c r="AG19" i="4" s="1"/>
  <c r="G78" i="4" s="1"/>
  <c r="W29" i="8"/>
  <c r="P29" i="8"/>
  <c r="U29" i="8" s="1"/>
  <c r="AE39" i="5"/>
  <c r="AJ10" i="5"/>
  <c r="AU10" i="5" s="1"/>
  <c r="AL6" i="5"/>
  <c r="AV6" i="5" s="1"/>
  <c r="D31" i="3"/>
  <c r="L31" i="3" s="1"/>
  <c r="AJ14" i="5"/>
  <c r="AU14" i="5" s="1"/>
  <c r="V16" i="6"/>
  <c r="AJ7" i="5"/>
  <c r="AU7" i="5" s="1"/>
  <c r="T25" i="6"/>
  <c r="B6" i="9"/>
  <c r="D6" i="9" s="1"/>
  <c r="AI30" i="5"/>
  <c r="AJ30" i="5" s="1"/>
  <c r="AU30" i="5" s="1"/>
  <c r="AL30" i="5"/>
  <c r="AV30" i="5" s="1"/>
  <c r="AL25" i="5"/>
  <c r="AV25" i="5" s="1"/>
  <c r="AI25" i="5"/>
  <c r="AJ25" i="5" s="1"/>
  <c r="AU25" i="5" s="1"/>
  <c r="AI20" i="5"/>
  <c r="AJ20" i="5" s="1"/>
  <c r="AU20" i="5" s="1"/>
  <c r="AL20" i="5"/>
  <c r="AV20" i="5" s="1"/>
  <c r="D101" i="3"/>
  <c r="D64" i="3"/>
  <c r="L64" i="3"/>
  <c r="D14" i="3"/>
  <c r="C14" i="3"/>
  <c r="S19" i="6"/>
  <c r="T19" i="6" s="1"/>
  <c r="V19" i="6"/>
  <c r="V17" i="6"/>
  <c r="T17" i="6"/>
  <c r="P32" i="8"/>
  <c r="U32" i="8" s="1"/>
  <c r="W32" i="8"/>
  <c r="W17" i="8"/>
  <c r="P17" i="8"/>
  <c r="U17" i="8" s="1"/>
  <c r="AE44" i="5"/>
  <c r="L26" i="3"/>
  <c r="D29" i="3"/>
  <c r="E31" i="3"/>
  <c r="C31" i="3"/>
  <c r="S33" i="6"/>
  <c r="O33" i="6"/>
  <c r="V28" i="6"/>
  <c r="S28" i="6"/>
  <c r="T28" i="6" s="1"/>
  <c r="W35" i="8"/>
  <c r="P35" i="8"/>
  <c r="U35" i="8" s="1"/>
  <c r="W31" i="8"/>
  <c r="T31" i="8"/>
  <c r="U31" i="8" s="1"/>
  <c r="W25" i="8"/>
  <c r="P25" i="8"/>
  <c r="U25" i="8" s="1"/>
  <c r="W21" i="8"/>
  <c r="P21" i="8"/>
  <c r="U21" i="8" s="1"/>
  <c r="P19" i="8"/>
  <c r="D22" i="3"/>
  <c r="AL13" i="5"/>
  <c r="AV13" i="5" s="1"/>
  <c r="AJ13" i="5"/>
  <c r="AU13" i="5" s="1"/>
  <c r="H40" i="8"/>
  <c r="H56" i="8"/>
  <c r="H59" i="8"/>
  <c r="H55" i="8"/>
  <c r="H41" i="8"/>
  <c r="H50" i="8"/>
  <c r="H49" i="8"/>
  <c r="H47" i="8"/>
  <c r="AJ34" i="5"/>
  <c r="AU34" i="5" s="1"/>
  <c r="AL34" i="5"/>
  <c r="AV34" i="5" s="1"/>
  <c r="AL26" i="5"/>
  <c r="AV26" i="5" s="1"/>
  <c r="AI26" i="5"/>
  <c r="AJ26" i="5" s="1"/>
  <c r="AU26" i="5" s="1"/>
  <c r="AL18" i="5"/>
  <c r="AV18" i="5" s="1"/>
  <c r="AJ18" i="5"/>
  <c r="AU18" i="5" s="1"/>
  <c r="D32" i="3"/>
  <c r="C32" i="3"/>
  <c r="E32" i="3"/>
  <c r="D49" i="3"/>
  <c r="D86" i="3"/>
  <c r="D83" i="3"/>
  <c r="D46" i="3"/>
  <c r="D15" i="3"/>
  <c r="D33" i="3"/>
  <c r="D19" i="3"/>
  <c r="D6" i="3"/>
  <c r="D27" i="3"/>
  <c r="D16" i="3"/>
  <c r="D34" i="3"/>
  <c r="D10" i="3"/>
  <c r="D28" i="3"/>
  <c r="D24" i="3"/>
  <c r="D21" i="3"/>
  <c r="D13" i="3"/>
  <c r="V24" i="6"/>
  <c r="S24" i="6"/>
  <c r="T24" i="6" s="1"/>
  <c r="W16" i="8"/>
  <c r="P16" i="8"/>
  <c r="U16" i="8" s="1"/>
  <c r="F5" i="9"/>
  <c r="G5" i="9" s="1"/>
  <c r="AJ6" i="5"/>
  <c r="AU6" i="5" s="1"/>
  <c r="E34" i="3"/>
  <c r="C17" i="3"/>
  <c r="D17" i="3"/>
  <c r="U24" i="8"/>
  <c r="W18" i="8"/>
  <c r="AI40" i="5"/>
  <c r="AE40" i="5"/>
  <c r="AL31" i="5"/>
  <c r="AV31" i="5" s="1"/>
  <c r="AJ31" i="5"/>
  <c r="AU31" i="5" s="1"/>
  <c r="AL24" i="5"/>
  <c r="AV24" i="5" s="1"/>
  <c r="AJ24" i="5"/>
  <c r="AU24" i="5" s="1"/>
  <c r="AJ8" i="5"/>
  <c r="AU8" i="5" s="1"/>
  <c r="AL8" i="5"/>
  <c r="AV8" i="5" s="1"/>
  <c r="T18" i="6"/>
  <c r="V18" i="6"/>
  <c r="P33" i="8"/>
  <c r="U33" i="8" s="1"/>
  <c r="W33" i="8"/>
  <c r="P30" i="8"/>
  <c r="U30" i="8" s="1"/>
  <c r="W30" i="8"/>
  <c r="P22" i="8"/>
  <c r="U22" i="8" s="1"/>
  <c r="W22" i="8"/>
  <c r="L46" i="3"/>
  <c r="C5" i="3"/>
  <c r="AE42" i="5"/>
  <c r="AE35" i="5"/>
  <c r="AI35" i="5"/>
  <c r="AJ19" i="5"/>
  <c r="AU19" i="5" s="1"/>
  <c r="AL17" i="5"/>
  <c r="AV17" i="5" s="1"/>
  <c r="AJ17" i="5"/>
  <c r="AU17" i="5" s="1"/>
  <c r="T20" i="6"/>
  <c r="V20" i="6"/>
  <c r="P26" i="8"/>
  <c r="U26" i="8" s="1"/>
  <c r="W26" i="8"/>
  <c r="L49" i="3"/>
  <c r="D7" i="3"/>
  <c r="AE41" i="5"/>
  <c r="AJ22" i="5"/>
  <c r="AU22" i="5" s="1"/>
  <c r="AL22" i="5"/>
  <c r="AV22" i="5" s="1"/>
  <c r="AL15" i="5"/>
  <c r="AV15" i="5" s="1"/>
  <c r="AI15" i="5"/>
  <c r="AJ15" i="5" s="1"/>
  <c r="AU15" i="5" s="1"/>
  <c r="D20" i="3"/>
  <c r="C20" i="3"/>
  <c r="D23" i="3"/>
  <c r="C23" i="3"/>
  <c r="O31" i="6"/>
  <c r="S31" i="6"/>
  <c r="V27" i="6"/>
  <c r="T27" i="6"/>
  <c r="AE43" i="5"/>
  <c r="AE37" i="5"/>
  <c r="D46" i="2" l="1"/>
  <c r="L25" i="3"/>
  <c r="D68" i="3"/>
  <c r="L30" i="3"/>
  <c r="H48" i="6"/>
  <c r="H51" i="6"/>
  <c r="H58" i="6"/>
  <c r="H59" i="6"/>
  <c r="H55" i="6"/>
  <c r="H45" i="6"/>
  <c r="H40" i="6"/>
  <c r="H52" i="6"/>
  <c r="E58" i="3"/>
  <c r="H41" i="6"/>
  <c r="D44" i="2"/>
  <c r="H56" i="6"/>
  <c r="H50" i="6"/>
  <c r="H54" i="6"/>
  <c r="H43" i="6"/>
  <c r="H49" i="6"/>
  <c r="H57" i="6"/>
  <c r="O40" i="4"/>
  <c r="D63" i="3"/>
  <c r="AL45" i="5"/>
  <c r="C10" i="4"/>
  <c r="D77" i="2"/>
  <c r="D20" i="2"/>
  <c r="O13" i="2"/>
  <c r="D90" i="2"/>
  <c r="O11" i="2"/>
  <c r="O59" i="2"/>
  <c r="C76" i="4"/>
  <c r="O44" i="2"/>
  <c r="D11" i="2"/>
  <c r="D59" i="2"/>
  <c r="H47" i="6"/>
  <c r="O10" i="4"/>
  <c r="H44" i="6"/>
  <c r="H53" i="6"/>
  <c r="D51" i="2"/>
  <c r="AL20" i="10"/>
  <c r="AM20" i="10" s="1"/>
  <c r="F116" i="10" s="1"/>
  <c r="O46" i="2"/>
  <c r="H42" i="6"/>
  <c r="D53" i="2"/>
  <c r="C40" i="4"/>
  <c r="D49" i="2"/>
  <c r="O21" i="2"/>
  <c r="D12" i="2"/>
  <c r="O53" i="2"/>
  <c r="O16" i="2"/>
  <c r="O19" i="2"/>
  <c r="O49" i="2"/>
  <c r="D84" i="2"/>
  <c r="D80" i="2"/>
  <c r="D54" i="2"/>
  <c r="D85" i="2"/>
  <c r="AL21" i="10"/>
  <c r="AM21" i="10" s="1"/>
  <c r="F118" i="10" s="1"/>
  <c r="D45" i="2"/>
  <c r="O25" i="2"/>
  <c r="D15" i="2"/>
  <c r="O56" i="2"/>
  <c r="D87" i="2"/>
  <c r="U19" i="8"/>
  <c r="O58" i="2"/>
  <c r="O14" i="4"/>
  <c r="C86" i="4"/>
  <c r="O54" i="2"/>
  <c r="K46" i="5"/>
  <c r="O56" i="4"/>
  <c r="D23" i="2"/>
  <c r="D60" i="2"/>
  <c r="O23" i="2"/>
  <c r="D14" i="2"/>
  <c r="C56" i="4"/>
  <c r="E95" i="3"/>
  <c r="D25" i="2"/>
  <c r="M60" i="3"/>
  <c r="O45" i="2"/>
  <c r="AL18" i="10"/>
  <c r="AM18" i="10" s="1"/>
  <c r="F112" i="10" s="1"/>
  <c r="D91" i="2"/>
  <c r="E97" i="3"/>
  <c r="D74" i="2"/>
  <c r="V35" i="6"/>
  <c r="D76" i="2"/>
  <c r="D43" i="2"/>
  <c r="O141" i="5"/>
  <c r="O43" i="2"/>
  <c r="E60" i="3"/>
  <c r="W19" i="8"/>
  <c r="M20" i="3"/>
  <c r="O10" i="2"/>
  <c r="D58" i="2"/>
  <c r="AL19" i="10"/>
  <c r="AM19" i="10" s="1"/>
  <c r="F114" i="10" s="1"/>
  <c r="K8" i="5"/>
  <c r="C46" i="5"/>
  <c r="C97" i="3"/>
  <c r="K60" i="3"/>
  <c r="C26" i="4"/>
  <c r="AL13" i="10"/>
  <c r="AM13" i="10" s="1"/>
  <c r="F102" i="10" s="1"/>
  <c r="D92" i="2"/>
  <c r="K22" i="3"/>
  <c r="O28" i="2"/>
  <c r="O61" i="2"/>
  <c r="D88" i="2"/>
  <c r="O50" i="2"/>
  <c r="O144" i="5"/>
  <c r="D57" i="2"/>
  <c r="C8" i="5"/>
  <c r="O51" i="2"/>
  <c r="O14" i="2"/>
  <c r="O46" i="4"/>
  <c r="O16" i="4"/>
  <c r="D50" i="2"/>
  <c r="D81" i="2"/>
  <c r="D17" i="2"/>
  <c r="C46" i="4"/>
  <c r="O57" i="2"/>
  <c r="D78" i="2"/>
  <c r="O47" i="2"/>
  <c r="D27" i="2"/>
  <c r="O27" i="2"/>
  <c r="K144" i="5"/>
  <c r="AL17" i="10"/>
  <c r="AM17" i="10" s="1"/>
  <c r="F110" i="10" s="1"/>
  <c r="O24" i="2"/>
  <c r="D28" i="2"/>
  <c r="O52" i="2"/>
  <c r="D83" i="2"/>
  <c r="D52" i="2"/>
  <c r="K5" i="5"/>
  <c r="AL15" i="10"/>
  <c r="AM15" i="10" s="1"/>
  <c r="F106" i="10" s="1"/>
  <c r="AL22" i="10"/>
  <c r="AM22" i="10" s="1"/>
  <c r="F120" i="10" s="1"/>
  <c r="C74" i="4"/>
  <c r="AL16" i="10"/>
  <c r="AM16" i="10" s="1"/>
  <c r="F108" i="10" s="1"/>
  <c r="AL14" i="10"/>
  <c r="AM14" i="10" s="1"/>
  <c r="F104" i="10" s="1"/>
  <c r="C14" i="4"/>
  <c r="O44" i="4"/>
  <c r="W34" i="8"/>
  <c r="D18" i="2"/>
  <c r="X23" i="5"/>
  <c r="Z23" i="5" s="1"/>
  <c r="M16" i="6"/>
  <c r="M16" i="8"/>
  <c r="O18" i="2"/>
  <c r="V32" i="6"/>
  <c r="T32" i="6"/>
  <c r="V34" i="6"/>
  <c r="T34" i="6"/>
  <c r="D79" i="2"/>
  <c r="O48" i="2"/>
  <c r="O15" i="2"/>
  <c r="S22" i="1"/>
  <c r="S29" i="6"/>
  <c r="T29" i="6" s="1"/>
  <c r="V29" i="6"/>
  <c r="C84" i="4"/>
  <c r="O54" i="4"/>
  <c r="C24" i="4"/>
  <c r="O24" i="4"/>
  <c r="C54" i="4"/>
  <c r="O52" i="4"/>
  <c r="C52" i="4"/>
  <c r="O22" i="4"/>
  <c r="C82" i="4"/>
  <c r="C22" i="4"/>
  <c r="D86" i="2"/>
  <c r="O22" i="2"/>
  <c r="D55" i="2"/>
  <c r="D22" i="2"/>
  <c r="O55" i="2"/>
  <c r="N10" i="10"/>
  <c r="B41" i="10"/>
  <c r="B10" i="10"/>
  <c r="B72" i="10"/>
  <c r="N72" i="10"/>
  <c r="N41" i="10"/>
  <c r="B102" i="10"/>
  <c r="D50" i="3"/>
  <c r="L50" i="3"/>
  <c r="B55" i="10"/>
  <c r="B86" i="10"/>
  <c r="N24" i="10"/>
  <c r="N86" i="10"/>
  <c r="B116" i="10"/>
  <c r="N55" i="10"/>
  <c r="B24" i="10"/>
  <c r="E67" i="3"/>
  <c r="E104" i="3"/>
  <c r="M67" i="3"/>
  <c r="N74" i="10"/>
  <c r="N43" i="10"/>
  <c r="B12" i="10"/>
  <c r="B43" i="10"/>
  <c r="B104" i="10"/>
  <c r="B74" i="10"/>
  <c r="N12" i="10"/>
  <c r="B59" i="10"/>
  <c r="B120" i="10"/>
  <c r="N28" i="10"/>
  <c r="N59" i="10"/>
  <c r="B28" i="10"/>
  <c r="B90" i="10"/>
  <c r="N90" i="10"/>
  <c r="O58" i="4"/>
  <c r="C28" i="4"/>
  <c r="C88" i="4"/>
  <c r="O28" i="4"/>
  <c r="C58" i="4"/>
  <c r="C78" i="4"/>
  <c r="O18" i="4"/>
  <c r="C18" i="4"/>
  <c r="O48" i="4"/>
  <c r="C48" i="4"/>
  <c r="T27" i="8"/>
  <c r="U27" i="8" s="1"/>
  <c r="W27" i="8"/>
  <c r="C5" i="5"/>
  <c r="K141" i="5"/>
  <c r="C43" i="5"/>
  <c r="K43" i="5"/>
  <c r="D56" i="3"/>
  <c r="L18" i="3"/>
  <c r="L56" i="3"/>
  <c r="B22" i="10"/>
  <c r="N53" i="10"/>
  <c r="N22" i="10"/>
  <c r="N84" i="10"/>
  <c r="B114" i="10"/>
  <c r="B53" i="10"/>
  <c r="B84" i="10"/>
  <c r="B47" i="10"/>
  <c r="N78" i="10"/>
  <c r="N16" i="10"/>
  <c r="B78" i="10"/>
  <c r="N47" i="10"/>
  <c r="B16" i="10"/>
  <c r="B108" i="10"/>
  <c r="O62" i="2"/>
  <c r="D93" i="2"/>
  <c r="D62" i="2"/>
  <c r="D29" i="2"/>
  <c r="O29" i="2"/>
  <c r="B51" i="10"/>
  <c r="B112" i="10"/>
  <c r="B20" i="10"/>
  <c r="B82" i="10"/>
  <c r="N20" i="10"/>
  <c r="N82" i="10"/>
  <c r="N51" i="10"/>
  <c r="C12" i="4"/>
  <c r="O42" i="4"/>
  <c r="O12" i="4"/>
  <c r="C72" i="4"/>
  <c r="C42" i="4"/>
  <c r="H5" i="9"/>
  <c r="F6" i="9" s="1"/>
  <c r="H6" i="9" s="1"/>
  <c r="C6" i="9"/>
  <c r="X15" i="5" s="1"/>
  <c r="Z15" i="5" s="1"/>
  <c r="K49" i="5" s="1"/>
  <c r="L69" i="3"/>
  <c r="N88" i="10"/>
  <c r="N57" i="10"/>
  <c r="B26" i="10"/>
  <c r="B88" i="10"/>
  <c r="N26" i="10"/>
  <c r="B118" i="10"/>
  <c r="B57" i="10"/>
  <c r="D47" i="3"/>
  <c r="L47" i="3"/>
  <c r="L9" i="3"/>
  <c r="AJ39" i="5"/>
  <c r="AU39" i="5" s="1"/>
  <c r="AL39" i="5"/>
  <c r="AV39" i="5" s="1"/>
  <c r="B110" i="10"/>
  <c r="N18" i="10"/>
  <c r="B49" i="10"/>
  <c r="B18" i="10"/>
  <c r="N49" i="10"/>
  <c r="B80" i="10"/>
  <c r="N80" i="10"/>
  <c r="V21" i="6"/>
  <c r="D69" i="3"/>
  <c r="AJ36" i="5"/>
  <c r="AU36" i="5" s="1"/>
  <c r="AL36" i="5"/>
  <c r="AV36" i="5" s="1"/>
  <c r="S23" i="6"/>
  <c r="T23" i="6" s="1"/>
  <c r="V23" i="6"/>
  <c r="AL38" i="5"/>
  <c r="AV38" i="5" s="1"/>
  <c r="AJ38" i="5"/>
  <c r="AU38" i="5" s="1"/>
  <c r="N45" i="10"/>
  <c r="B45" i="10"/>
  <c r="N14" i="10"/>
  <c r="N76" i="10"/>
  <c r="B76" i="10"/>
  <c r="B106" i="10"/>
  <c r="B14" i="10"/>
  <c r="C104" i="3"/>
  <c r="C67" i="3"/>
  <c r="K67" i="3"/>
  <c r="K29" i="3"/>
  <c r="O50" i="4"/>
  <c r="C20" i="4"/>
  <c r="C50" i="4"/>
  <c r="C80" i="4"/>
  <c r="O20" i="4"/>
  <c r="B7" i="9"/>
  <c r="C7" i="9" s="1"/>
  <c r="X16" i="5" s="1"/>
  <c r="Z16" i="5" s="1"/>
  <c r="L51" i="3"/>
  <c r="L13" i="3"/>
  <c r="D51" i="3"/>
  <c r="L6" i="3"/>
  <c r="D44" i="3"/>
  <c r="L44" i="3"/>
  <c r="M70" i="3"/>
  <c r="M32" i="3"/>
  <c r="E107" i="3"/>
  <c r="E70" i="3"/>
  <c r="L24" i="3"/>
  <c r="L62" i="3"/>
  <c r="D62" i="3"/>
  <c r="L19" i="3"/>
  <c r="D57" i="3"/>
  <c r="L57" i="3"/>
  <c r="K70" i="3"/>
  <c r="K32" i="3"/>
  <c r="C70" i="3"/>
  <c r="C107" i="3"/>
  <c r="AL44" i="5"/>
  <c r="AV44" i="5" s="1"/>
  <c r="AJ44" i="5"/>
  <c r="AU44" i="5" s="1"/>
  <c r="AL43" i="5"/>
  <c r="AV43" i="5" s="1"/>
  <c r="AJ43" i="5"/>
  <c r="AU43" i="5" s="1"/>
  <c r="L61" i="3"/>
  <c r="D61" i="3"/>
  <c r="L23" i="3"/>
  <c r="D98" i="3"/>
  <c r="E92" i="3"/>
  <c r="M17" i="3"/>
  <c r="M55" i="3"/>
  <c r="E55" i="3"/>
  <c r="L21" i="3"/>
  <c r="D59" i="3"/>
  <c r="L59" i="3"/>
  <c r="K20" i="3"/>
  <c r="C58" i="3"/>
  <c r="K58" i="3"/>
  <c r="C95" i="3"/>
  <c r="AL41" i="5"/>
  <c r="AV41" i="5" s="1"/>
  <c r="AJ41" i="5"/>
  <c r="AU41" i="5" s="1"/>
  <c r="D55" i="3"/>
  <c r="D92" i="3"/>
  <c r="L17" i="3"/>
  <c r="L55" i="3"/>
  <c r="AL35" i="5"/>
  <c r="AV35" i="5" s="1"/>
  <c r="AJ35" i="5"/>
  <c r="AU35" i="5" s="1"/>
  <c r="AL40" i="5"/>
  <c r="AV40" i="5" s="1"/>
  <c r="AJ40" i="5"/>
  <c r="AU40" i="5" s="1"/>
  <c r="C92" i="3"/>
  <c r="C55" i="3"/>
  <c r="K17" i="3"/>
  <c r="K55" i="3"/>
  <c r="X24" i="5"/>
  <c r="Z24" i="5" s="1"/>
  <c r="G145" i="5" s="1"/>
  <c r="M17" i="6"/>
  <c r="M17" i="8"/>
  <c r="L28" i="3"/>
  <c r="L66" i="3"/>
  <c r="D66" i="3"/>
  <c r="L71" i="3"/>
  <c r="D71" i="3"/>
  <c r="L33" i="3"/>
  <c r="K72" i="3"/>
  <c r="K34" i="3"/>
  <c r="C72" i="3"/>
  <c r="C109" i="3"/>
  <c r="T33" i="6"/>
  <c r="V33" i="6"/>
  <c r="L29" i="3"/>
  <c r="D104" i="3"/>
  <c r="L67" i="3"/>
  <c r="D67" i="3"/>
  <c r="AJ42" i="5"/>
  <c r="AU42" i="5" s="1"/>
  <c r="AL42" i="5"/>
  <c r="AV42" i="5" s="1"/>
  <c r="L48" i="3"/>
  <c r="L10" i="3"/>
  <c r="D48" i="3"/>
  <c r="C43" i="3"/>
  <c r="K5" i="3"/>
  <c r="K43" i="3"/>
  <c r="C80" i="3"/>
  <c r="M43" i="3"/>
  <c r="E43" i="3"/>
  <c r="M5" i="3"/>
  <c r="E80" i="3"/>
  <c r="L22" i="3"/>
  <c r="D60" i="3"/>
  <c r="L60" i="3"/>
  <c r="D45" i="3"/>
  <c r="L45" i="3"/>
  <c r="L7" i="3"/>
  <c r="K14" i="3"/>
  <c r="C52" i="3"/>
  <c r="K52" i="3"/>
  <c r="C89" i="3"/>
  <c r="T31" i="6"/>
  <c r="V31" i="6"/>
  <c r="L16" i="3"/>
  <c r="D54" i="3"/>
  <c r="L54" i="3"/>
  <c r="L32" i="3"/>
  <c r="D70" i="3"/>
  <c r="L70" i="3"/>
  <c r="D107" i="3"/>
  <c r="K31" i="3"/>
  <c r="C69" i="3"/>
  <c r="C106" i="3"/>
  <c r="K69" i="3"/>
  <c r="M14" i="3"/>
  <c r="E52" i="3"/>
  <c r="M52" i="3"/>
  <c r="E89" i="3"/>
  <c r="C98" i="3"/>
  <c r="K61" i="3"/>
  <c r="K23" i="3"/>
  <c r="C61" i="3"/>
  <c r="D95" i="3"/>
  <c r="D58" i="3"/>
  <c r="L58" i="3"/>
  <c r="L20" i="3"/>
  <c r="E72" i="3"/>
  <c r="E109" i="3"/>
  <c r="M34" i="3"/>
  <c r="M72" i="3"/>
  <c r="D53" i="3"/>
  <c r="L15" i="3"/>
  <c r="L53" i="3"/>
  <c r="D72" i="3"/>
  <c r="L72" i="3"/>
  <c r="L34" i="3"/>
  <c r="AL37" i="5"/>
  <c r="AV37" i="5" s="1"/>
  <c r="AJ37" i="5"/>
  <c r="AU37" i="5" s="1"/>
  <c r="E98" i="3"/>
  <c r="M23" i="3"/>
  <c r="E61" i="3"/>
  <c r="M61" i="3"/>
  <c r="L27" i="3"/>
  <c r="L65" i="3"/>
  <c r="D65" i="3"/>
  <c r="E69" i="3"/>
  <c r="M69" i="3"/>
  <c r="E106" i="3"/>
  <c r="M31" i="3"/>
  <c r="L52" i="3"/>
  <c r="D52" i="3"/>
  <c r="D89" i="3"/>
  <c r="L14" i="3"/>
  <c r="F40" i="8" l="1"/>
  <c r="D40" i="8"/>
  <c r="D40" i="6"/>
  <c r="D10" i="6"/>
  <c r="D10" i="8"/>
  <c r="F40" i="6"/>
  <c r="C49" i="5"/>
  <c r="O147" i="5"/>
  <c r="K11" i="5"/>
  <c r="K147" i="5"/>
  <c r="C11" i="5"/>
  <c r="G144" i="5"/>
  <c r="D114" i="5"/>
  <c r="D84" i="5"/>
  <c r="L114" i="5"/>
  <c r="L84" i="5"/>
  <c r="D144" i="5"/>
  <c r="S23" i="1"/>
  <c r="F7" i="9"/>
  <c r="H7" i="9" s="1"/>
  <c r="C52" i="5"/>
  <c r="O150" i="5"/>
  <c r="K14" i="5"/>
  <c r="C14" i="5"/>
  <c r="K52" i="5"/>
  <c r="K150" i="5"/>
  <c r="G6" i="9"/>
  <c r="D11" i="8"/>
  <c r="D41" i="8"/>
  <c r="F41" i="8"/>
  <c r="D7" i="9"/>
  <c r="D11" i="6"/>
  <c r="D41" i="6"/>
  <c r="F41" i="6"/>
  <c r="D145" i="5"/>
  <c r="D85" i="5"/>
  <c r="L85" i="5"/>
  <c r="D115" i="5"/>
  <c r="L115" i="5"/>
  <c r="G7" i="9" l="1"/>
  <c r="M19" i="6" s="1"/>
  <c r="S24" i="1"/>
  <c r="B8" i="9"/>
  <c r="C8" i="9" s="1"/>
  <c r="X17" i="5" s="1"/>
  <c r="Z17" i="5" s="1"/>
  <c r="F8" i="9"/>
  <c r="G8" i="9" s="1"/>
  <c r="M18" i="8"/>
  <c r="X25" i="5"/>
  <c r="Z25" i="5" s="1"/>
  <c r="G146" i="5" s="1"/>
  <c r="M18" i="6"/>
  <c r="M19" i="8" l="1"/>
  <c r="D13" i="8" s="1"/>
  <c r="X26" i="5"/>
  <c r="Z26" i="5" s="1"/>
  <c r="G147" i="5" s="1"/>
  <c r="D8" i="9"/>
  <c r="B9" i="9" s="1"/>
  <c r="D9" i="9" s="1"/>
  <c r="H8" i="9"/>
  <c r="F9" i="9" s="1"/>
  <c r="H9" i="9" s="1"/>
  <c r="S25" i="1"/>
  <c r="X27" i="5"/>
  <c r="Z27" i="5" s="1"/>
  <c r="G148" i="5" s="1"/>
  <c r="M20" i="6"/>
  <c r="M20" i="8"/>
  <c r="O153" i="5"/>
  <c r="K153" i="5"/>
  <c r="C17" i="5"/>
  <c r="K55" i="5"/>
  <c r="C55" i="5"/>
  <c r="K17" i="5"/>
  <c r="D12" i="6"/>
  <c r="D42" i="6"/>
  <c r="F42" i="6"/>
  <c r="D13" i="6"/>
  <c r="D43" i="6"/>
  <c r="F43" i="6"/>
  <c r="D116" i="5"/>
  <c r="L116" i="5"/>
  <c r="D146" i="5"/>
  <c r="D86" i="5"/>
  <c r="L86" i="5"/>
  <c r="F42" i="8"/>
  <c r="D12" i="8"/>
  <c r="D42" i="8"/>
  <c r="F43" i="8" l="1"/>
  <c r="D43" i="8"/>
  <c r="D87" i="5"/>
  <c r="D147" i="5"/>
  <c r="L87" i="5"/>
  <c r="L117" i="5"/>
  <c r="D117" i="5"/>
  <c r="G9" i="9"/>
  <c r="M21" i="8" s="1"/>
  <c r="S26" i="1"/>
  <c r="C9" i="9"/>
  <c r="X18" i="5" s="1"/>
  <c r="Z18" i="5" s="1"/>
  <c r="C20" i="5" s="1"/>
  <c r="F10" i="9"/>
  <c r="H10" i="9" s="1"/>
  <c r="B10" i="9"/>
  <c r="D10" i="9" s="1"/>
  <c r="D44" i="8"/>
  <c r="D14" i="8"/>
  <c r="F44" i="8"/>
  <c r="D44" i="6"/>
  <c r="F44" i="6"/>
  <c r="D14" i="6"/>
  <c r="D88" i="5"/>
  <c r="L88" i="5"/>
  <c r="D148" i="5"/>
  <c r="L118" i="5"/>
  <c r="D118" i="5"/>
  <c r="M21" i="6" l="1"/>
  <c r="D15" i="6" s="1"/>
  <c r="X28" i="5"/>
  <c r="Z28" i="5" s="1"/>
  <c r="G149" i="5" s="1"/>
  <c r="K20" i="5"/>
  <c r="K156" i="5"/>
  <c r="S27" i="1"/>
  <c r="K58" i="5"/>
  <c r="C58" i="5"/>
  <c r="O156" i="5"/>
  <c r="B11" i="9"/>
  <c r="D11" i="9" s="1"/>
  <c r="F11" i="9"/>
  <c r="G11" i="9" s="1"/>
  <c r="C10" i="9"/>
  <c r="X19" i="5" s="1"/>
  <c r="Z19" i="5" s="1"/>
  <c r="G10" i="9"/>
  <c r="F45" i="8"/>
  <c r="D15" i="8"/>
  <c r="D45" i="8"/>
  <c r="F45" i="6" l="1"/>
  <c r="D45" i="6"/>
  <c r="D149" i="5"/>
  <c r="D89" i="5"/>
  <c r="D119" i="5"/>
  <c r="L89" i="5"/>
  <c r="L119" i="5"/>
  <c r="S28" i="1"/>
  <c r="H11" i="9"/>
  <c r="F12" i="9" s="1"/>
  <c r="G12" i="9" s="1"/>
  <c r="C11" i="9"/>
  <c r="X20" i="5" s="1"/>
  <c r="Z20" i="5" s="1"/>
  <c r="C26" i="5" s="1"/>
  <c r="M23" i="8"/>
  <c r="M23" i="6"/>
  <c r="X30" i="5"/>
  <c r="Z30" i="5" s="1"/>
  <c r="G151" i="5" s="1"/>
  <c r="M22" i="8"/>
  <c r="X29" i="5"/>
  <c r="Z29" i="5" s="1"/>
  <c r="G150" i="5" s="1"/>
  <c r="M22" i="6"/>
  <c r="B12" i="9"/>
  <c r="C12" i="9" s="1"/>
  <c r="X21" i="5" s="1"/>
  <c r="Z21" i="5" s="1"/>
  <c r="K159" i="5"/>
  <c r="C23" i="5"/>
  <c r="K23" i="5"/>
  <c r="C61" i="5"/>
  <c r="O159" i="5"/>
  <c r="K61" i="5"/>
  <c r="O162" i="5" l="1"/>
  <c r="K64" i="5"/>
  <c r="S29" i="1"/>
  <c r="C64" i="5"/>
  <c r="K26" i="5"/>
  <c r="K162" i="5"/>
  <c r="D12" i="9"/>
  <c r="B13" i="9" s="1"/>
  <c r="D13" i="9" s="1"/>
  <c r="X31" i="5"/>
  <c r="Z31" i="5" s="1"/>
  <c r="G152" i="5" s="1"/>
  <c r="M24" i="6"/>
  <c r="M24" i="8"/>
  <c r="C29" i="5"/>
  <c r="C67" i="5"/>
  <c r="K29" i="5"/>
  <c r="K67" i="5"/>
  <c r="K165" i="5"/>
  <c r="O165" i="5"/>
  <c r="L120" i="5"/>
  <c r="D120" i="5"/>
  <c r="D150" i="5"/>
  <c r="L90" i="5"/>
  <c r="D90" i="5"/>
  <c r="F46" i="8"/>
  <c r="D46" i="8"/>
  <c r="D16" i="8"/>
  <c r="D46" i="6"/>
  <c r="F46" i="6"/>
  <c r="D16" i="6"/>
  <c r="L91" i="5"/>
  <c r="D121" i="5"/>
  <c r="D151" i="5"/>
  <c r="D91" i="5"/>
  <c r="L121" i="5"/>
  <c r="H12" i="9"/>
  <c r="F47" i="6"/>
  <c r="D47" i="6"/>
  <c r="D17" i="6"/>
  <c r="D47" i="8"/>
  <c r="D17" i="8"/>
  <c r="F47" i="8"/>
  <c r="C13" i="9" l="1"/>
  <c r="X22" i="5" s="1"/>
  <c r="Z22" i="5" s="1"/>
  <c r="K70" i="5" s="1"/>
  <c r="S30" i="1"/>
  <c r="F13" i="9"/>
  <c r="H13" i="9" s="1"/>
  <c r="D18" i="8"/>
  <c r="F48" i="8"/>
  <c r="D48" i="8"/>
  <c r="F48" i="6"/>
  <c r="D48" i="6"/>
  <c r="D18" i="6"/>
  <c r="D152" i="5"/>
  <c r="D122" i="5"/>
  <c r="L122" i="5"/>
  <c r="D92" i="5"/>
  <c r="L92" i="5"/>
  <c r="C32" i="5" l="1"/>
  <c r="O168" i="5"/>
  <c r="K168" i="5"/>
  <c r="K32" i="5"/>
  <c r="C70" i="5"/>
  <c r="S31" i="1"/>
  <c r="F14" i="9"/>
  <c r="G14" i="9" s="1"/>
  <c r="G13" i="9"/>
  <c r="H14" i="9" l="1"/>
  <c r="F15" i="9" s="1"/>
  <c r="G15" i="9" s="1"/>
  <c r="S32" i="1"/>
  <c r="M26" i="8"/>
  <c r="X33" i="5"/>
  <c r="Z33" i="5" s="1"/>
  <c r="G154" i="5" s="1"/>
  <c r="M26" i="6"/>
  <c r="X32" i="5"/>
  <c r="Z32" i="5" s="1"/>
  <c r="G153" i="5" s="1"/>
  <c r="M25" i="6"/>
  <c r="M25" i="8"/>
  <c r="S33" i="1" l="1"/>
  <c r="M27" i="8"/>
  <c r="X34" i="5"/>
  <c r="Z34" i="5" s="1"/>
  <c r="G155" i="5" s="1"/>
  <c r="M27" i="6"/>
  <c r="F49" i="6"/>
  <c r="D49" i="6"/>
  <c r="D19" i="6"/>
  <c r="H15" i="9"/>
  <c r="L94" i="5"/>
  <c r="D154" i="5"/>
  <c r="D94" i="5"/>
  <c r="L124" i="5"/>
  <c r="D124" i="5"/>
  <c r="D123" i="5"/>
  <c r="L123" i="5"/>
  <c r="D93" i="5"/>
  <c r="L93" i="5"/>
  <c r="D153" i="5"/>
  <c r="F50" i="6"/>
  <c r="D20" i="6"/>
  <c r="D50" i="6"/>
  <c r="D49" i="8"/>
  <c r="F49" i="8"/>
  <c r="D19" i="8"/>
  <c r="D50" i="8"/>
  <c r="F50" i="8"/>
  <c r="D20" i="8"/>
  <c r="S34" i="1" l="1"/>
  <c r="F16" i="9"/>
  <c r="G16" i="9" s="1"/>
  <c r="D21" i="6"/>
  <c r="F51" i="6"/>
  <c r="D51" i="6"/>
  <c r="D155" i="5"/>
  <c r="L125" i="5"/>
  <c r="D125" i="5"/>
  <c r="L95" i="5"/>
  <c r="D95" i="5"/>
  <c r="F51" i="8"/>
  <c r="D51" i="8"/>
  <c r="D21" i="8"/>
  <c r="S35" i="1" l="1"/>
  <c r="X35" i="5"/>
  <c r="Z35" i="5" s="1"/>
  <c r="G156" i="5" s="1"/>
  <c r="M28" i="6"/>
  <c r="M28" i="8"/>
  <c r="H16" i="9"/>
  <c r="S36" i="1" l="1"/>
  <c r="D22" i="8"/>
  <c r="D52" i="8"/>
  <c r="F52" i="8"/>
  <c r="D52" i="6"/>
  <c r="F52" i="6"/>
  <c r="D22" i="6"/>
  <c r="D156" i="5"/>
  <c r="D96" i="5"/>
  <c r="L96" i="5"/>
  <c r="L126" i="5"/>
  <c r="D126" i="5"/>
  <c r="F17" i="9"/>
  <c r="G17" i="9" s="1"/>
  <c r="S37" i="1" l="1"/>
  <c r="H17" i="9"/>
  <c r="F18" i="9" s="1"/>
  <c r="H18" i="9" s="1"/>
  <c r="M29" i="8"/>
  <c r="X36" i="5"/>
  <c r="Z36" i="5" s="1"/>
  <c r="G157" i="5" s="1"/>
  <c r="M29" i="6"/>
  <c r="S38" i="1" l="1"/>
  <c r="F19" i="9"/>
  <c r="H19" i="9" s="1"/>
  <c r="G18" i="9"/>
  <c r="D23" i="6"/>
  <c r="D53" i="6"/>
  <c r="F53" i="6"/>
  <c r="L97" i="5"/>
  <c r="D127" i="5"/>
  <c r="L127" i="5"/>
  <c r="D97" i="5"/>
  <c r="D157" i="5"/>
  <c r="D23" i="8"/>
  <c r="F53" i="8"/>
  <c r="D53" i="8"/>
  <c r="G19" i="9" l="1"/>
  <c r="M31" i="8" s="1"/>
  <c r="S40" i="1"/>
  <c r="M30" i="8"/>
  <c r="M30" i="6"/>
  <c r="X37" i="5"/>
  <c r="Z37" i="5" s="1"/>
  <c r="G158" i="5" s="1"/>
  <c r="F20" i="9"/>
  <c r="G20" i="9" s="1"/>
  <c r="M31" i="6" l="1"/>
  <c r="F55" i="6" s="1"/>
  <c r="X38" i="5"/>
  <c r="Z38" i="5" s="1"/>
  <c r="G159" i="5" s="1"/>
  <c r="T20" i="1"/>
  <c r="T19" i="1"/>
  <c r="T21" i="1"/>
  <c r="T22" i="1"/>
  <c r="T23" i="1"/>
  <c r="T24" i="1"/>
  <c r="T25" i="1"/>
  <c r="T26" i="1"/>
  <c r="T27" i="1"/>
  <c r="T28" i="1"/>
  <c r="T29" i="1"/>
  <c r="T30" i="1"/>
  <c r="T31" i="1"/>
  <c r="T32" i="1"/>
  <c r="T33" i="1"/>
  <c r="T34" i="1"/>
  <c r="T35" i="1"/>
  <c r="T36" i="1"/>
  <c r="T37" i="1"/>
  <c r="T38" i="1"/>
  <c r="H20" i="9"/>
  <c r="F21" i="9" s="1"/>
  <c r="H21" i="9" s="1"/>
  <c r="M32" i="6"/>
  <c r="M32" i="8"/>
  <c r="X39" i="5"/>
  <c r="Z39" i="5" s="1"/>
  <c r="G160" i="5" s="1"/>
  <c r="D158" i="5"/>
  <c r="L128" i="5"/>
  <c r="D128" i="5"/>
  <c r="L98" i="5"/>
  <c r="D98" i="5"/>
  <c r="D24" i="6"/>
  <c r="D54" i="6"/>
  <c r="F54" i="6"/>
  <c r="D55" i="8"/>
  <c r="F55" i="8"/>
  <c r="D25" i="8"/>
  <c r="D54" i="8"/>
  <c r="D24" i="8"/>
  <c r="F54" i="8"/>
  <c r="D159" i="5" l="1"/>
  <c r="D55" i="6"/>
  <c r="D129" i="5"/>
  <c r="D99" i="5"/>
  <c r="L99" i="5"/>
  <c r="D25" i="6"/>
  <c r="L129" i="5"/>
  <c r="W34" i="1"/>
  <c r="N35" i="1" s="1"/>
  <c r="V34" i="1"/>
  <c r="M35" i="1" s="1"/>
  <c r="O35" i="1" s="1"/>
  <c r="V26" i="1"/>
  <c r="M27" i="1" s="1"/>
  <c r="O27" i="1" s="1"/>
  <c r="W26" i="1"/>
  <c r="N27" i="1" s="1"/>
  <c r="V33" i="1"/>
  <c r="M34" i="1" s="1"/>
  <c r="O34" i="1" s="1"/>
  <c r="W33" i="1"/>
  <c r="N34" i="1" s="1"/>
  <c r="W25" i="1"/>
  <c r="N26" i="1" s="1"/>
  <c r="V25" i="1"/>
  <c r="M26" i="1" s="1"/>
  <c r="O26" i="1" s="1"/>
  <c r="W35" i="1"/>
  <c r="N36" i="1" s="1"/>
  <c r="V35" i="1"/>
  <c r="M36" i="1" s="1"/>
  <c r="O36" i="1" s="1"/>
  <c r="W32" i="1"/>
  <c r="N33" i="1" s="1"/>
  <c r="V32" i="1"/>
  <c r="M33" i="1" s="1"/>
  <c r="O33" i="1" s="1"/>
  <c r="V24" i="1"/>
  <c r="M25" i="1" s="1"/>
  <c r="O25" i="1" s="1"/>
  <c r="W24" i="1"/>
  <c r="N25" i="1" s="1"/>
  <c r="V31" i="1"/>
  <c r="M32" i="1" s="1"/>
  <c r="O32" i="1" s="1"/>
  <c r="W31" i="1"/>
  <c r="N32" i="1" s="1"/>
  <c r="W23" i="1"/>
  <c r="N24" i="1" s="1"/>
  <c r="V23" i="1"/>
  <c r="M24" i="1" s="1"/>
  <c r="O24" i="1" s="1"/>
  <c r="V38" i="1"/>
  <c r="M39" i="1" s="1"/>
  <c r="O39" i="1" s="1"/>
  <c r="W38" i="1"/>
  <c r="N39" i="1" s="1"/>
  <c r="W30" i="1"/>
  <c r="N31" i="1" s="1"/>
  <c r="V30" i="1"/>
  <c r="M31" i="1" s="1"/>
  <c r="O31" i="1" s="1"/>
  <c r="W22" i="1"/>
  <c r="N23" i="1" s="1"/>
  <c r="V22" i="1"/>
  <c r="M23" i="1" s="1"/>
  <c r="O23" i="1" s="1"/>
  <c r="W27" i="1"/>
  <c r="N28" i="1" s="1"/>
  <c r="V27" i="1"/>
  <c r="M28" i="1" s="1"/>
  <c r="O28" i="1" s="1"/>
  <c r="V37" i="1"/>
  <c r="M38" i="1" s="1"/>
  <c r="O38" i="1" s="1"/>
  <c r="W37" i="1"/>
  <c r="N38" i="1" s="1"/>
  <c r="V29" i="1"/>
  <c r="M30" i="1" s="1"/>
  <c r="O30" i="1" s="1"/>
  <c r="W29" i="1"/>
  <c r="N30" i="1" s="1"/>
  <c r="V21" i="1"/>
  <c r="M22" i="1" s="1"/>
  <c r="O22" i="1" s="1"/>
  <c r="W21" i="1"/>
  <c r="N22" i="1" s="1"/>
  <c r="V20" i="1"/>
  <c r="M21" i="1" s="1"/>
  <c r="O21" i="1" s="1"/>
  <c r="W20" i="1"/>
  <c r="N21" i="1" s="1"/>
  <c r="W36" i="1"/>
  <c r="N37" i="1" s="1"/>
  <c r="V36" i="1"/>
  <c r="M37" i="1" s="1"/>
  <c r="O37" i="1" s="1"/>
  <c r="W28" i="1"/>
  <c r="N29" i="1" s="1"/>
  <c r="V28" i="1"/>
  <c r="M29" i="1" s="1"/>
  <c r="O29" i="1" s="1"/>
  <c r="W19" i="1"/>
  <c r="N20" i="1" s="1"/>
  <c r="V19" i="1"/>
  <c r="M20" i="1" s="1"/>
  <c r="O20" i="1" s="1"/>
  <c r="F22" i="9"/>
  <c r="G22" i="9" s="1"/>
  <c r="G21" i="9"/>
  <c r="L130" i="5"/>
  <c r="D160" i="5"/>
  <c r="D130" i="5"/>
  <c r="L100" i="5"/>
  <c r="D100" i="5"/>
  <c r="D26" i="8"/>
  <c r="F56" i="8"/>
  <c r="D56" i="8"/>
  <c r="D56" i="6"/>
  <c r="D26" i="6"/>
  <c r="F56" i="6"/>
  <c r="P20" i="1" l="1"/>
  <c r="P23" i="1"/>
  <c r="P26" i="1"/>
  <c r="P38" i="1"/>
  <c r="P39" i="1"/>
  <c r="P27" i="1"/>
  <c r="P25" i="1"/>
  <c r="P34" i="1"/>
  <c r="P22" i="1"/>
  <c r="P32" i="1"/>
  <c r="P29" i="1"/>
  <c r="P30" i="1"/>
  <c r="P31" i="1"/>
  <c r="P37" i="1"/>
  <c r="P33" i="1"/>
  <c r="H22" i="9"/>
  <c r="F23" i="9" s="1"/>
  <c r="H23" i="9" s="1"/>
  <c r="P21" i="1"/>
  <c r="P28" i="1"/>
  <c r="P24" i="1"/>
  <c r="P36" i="1"/>
  <c r="P35" i="1"/>
  <c r="M34" i="6"/>
  <c r="M34" i="8"/>
  <c r="X41" i="5"/>
  <c r="Z41" i="5" s="1"/>
  <c r="G162" i="5" s="1"/>
  <c r="M33" i="8"/>
  <c r="M33" i="6"/>
  <c r="X40" i="5"/>
  <c r="Z40" i="5" s="1"/>
  <c r="G161" i="5" s="1"/>
  <c r="G12" i="1" l="1"/>
  <c r="G10" i="1"/>
  <c r="E35" i="1"/>
  <c r="C8" i="1"/>
  <c r="H11" i="1"/>
  <c r="H10" i="1"/>
  <c r="F9" i="1"/>
  <c r="H30" i="1"/>
  <c r="G7" i="1"/>
  <c r="C14" i="1"/>
  <c r="G31" i="1"/>
  <c r="B35" i="1"/>
  <c r="H27" i="1"/>
  <c r="E32" i="1"/>
  <c r="B13" i="1"/>
  <c r="F35" i="1"/>
  <c r="G27" i="1"/>
  <c r="E14" i="1"/>
  <c r="F12" i="1"/>
  <c r="I7" i="1"/>
  <c r="D12" i="1"/>
  <c r="D13" i="1"/>
  <c r="B11" i="1"/>
  <c r="D11" i="1"/>
  <c r="G30" i="1"/>
  <c r="B28" i="1"/>
  <c r="C15" i="1"/>
  <c r="G16" i="1"/>
  <c r="F16" i="1"/>
  <c r="B30" i="1"/>
  <c r="F13" i="1"/>
  <c r="G29" i="1"/>
  <c r="G14" i="1"/>
  <c r="G33" i="1"/>
  <c r="B15" i="1"/>
  <c r="H7" i="1"/>
  <c r="H13" i="1"/>
  <c r="H34" i="1"/>
  <c r="C12" i="1"/>
  <c r="H14" i="1"/>
  <c r="D7" i="1"/>
  <c r="F28" i="1"/>
  <c r="D10" i="1"/>
  <c r="E11" i="1"/>
  <c r="D9" i="1"/>
  <c r="C13" i="1"/>
  <c r="E7" i="1"/>
  <c r="E27" i="1"/>
  <c r="G8" i="1"/>
  <c r="D31" i="1"/>
  <c r="I15" i="1"/>
  <c r="B9" i="1"/>
  <c r="B8" i="1"/>
  <c r="H16" i="1"/>
  <c r="G36" i="1"/>
  <c r="F31" i="1"/>
  <c r="C30" i="1"/>
  <c r="H12" i="1"/>
  <c r="I9" i="1"/>
  <c r="B32" i="1"/>
  <c r="B14" i="1"/>
  <c r="C34" i="1"/>
  <c r="F29" i="1"/>
  <c r="E28" i="1"/>
  <c r="I33" i="1"/>
  <c r="C29" i="1"/>
  <c r="C28" i="1"/>
  <c r="E29" i="1"/>
  <c r="D33" i="1"/>
  <c r="D36" i="1"/>
  <c r="I36" i="1"/>
  <c r="C27" i="1"/>
  <c r="G11" i="1"/>
  <c r="D27" i="1"/>
  <c r="I8" i="1"/>
  <c r="I13" i="1"/>
  <c r="F8" i="1"/>
  <c r="F11" i="1"/>
  <c r="C31" i="1"/>
  <c r="G15" i="1"/>
  <c r="C9" i="1"/>
  <c r="E30" i="1"/>
  <c r="D15" i="1"/>
  <c r="C36" i="1"/>
  <c r="I14" i="1"/>
  <c r="E10" i="1"/>
  <c r="B12" i="1"/>
  <c r="D29" i="1"/>
  <c r="E13" i="1"/>
  <c r="C32" i="1"/>
  <c r="E34" i="1"/>
  <c r="G13" i="1"/>
  <c r="C7" i="1"/>
  <c r="H35" i="1"/>
  <c r="I28" i="1"/>
  <c r="I29" i="1"/>
  <c r="C33" i="1"/>
  <c r="D28" i="1"/>
  <c r="B29" i="1"/>
  <c r="B10" i="1"/>
  <c r="E31" i="1"/>
  <c r="F27" i="1"/>
  <c r="B31" i="1"/>
  <c r="H15" i="1"/>
  <c r="D16" i="1"/>
  <c r="I31" i="1"/>
  <c r="E9" i="1"/>
  <c r="B16" i="1"/>
  <c r="F15" i="1"/>
  <c r="B27" i="1"/>
  <c r="E15" i="1"/>
  <c r="C10" i="1"/>
  <c r="D30" i="1"/>
  <c r="I32" i="1"/>
  <c r="C11" i="1"/>
  <c r="B34" i="1"/>
  <c r="B36" i="1"/>
  <c r="E12" i="1"/>
  <c r="D8" i="1"/>
  <c r="I16" i="1"/>
  <c r="F34" i="1"/>
  <c r="G35" i="1"/>
  <c r="G32" i="1"/>
  <c r="I30" i="1"/>
  <c r="F33" i="1"/>
  <c r="F36" i="1"/>
  <c r="H32" i="1"/>
  <c r="I27" i="1"/>
  <c r="I11" i="1"/>
  <c r="F14" i="1"/>
  <c r="E36" i="1"/>
  <c r="G9" i="1"/>
  <c r="I35" i="1"/>
  <c r="H33" i="1"/>
  <c r="I12" i="1"/>
  <c r="B33" i="1"/>
  <c r="H31" i="1"/>
  <c r="C16" i="1"/>
  <c r="D35" i="1"/>
  <c r="C35" i="1"/>
  <c r="D34" i="1"/>
  <c r="G28" i="1"/>
  <c r="B7" i="1"/>
  <c r="F32" i="1"/>
  <c r="H28" i="1"/>
  <c r="D32" i="1"/>
  <c r="H36" i="1"/>
  <c r="I34" i="1"/>
  <c r="H8" i="1"/>
  <c r="E33" i="1"/>
  <c r="F7" i="1"/>
  <c r="H9" i="1"/>
  <c r="E8" i="1"/>
  <c r="E16" i="1"/>
  <c r="I10" i="1"/>
  <c r="F30" i="1"/>
  <c r="D14" i="1"/>
  <c r="H29" i="1"/>
  <c r="F10" i="1"/>
  <c r="G34" i="1"/>
  <c r="L101" i="5"/>
  <c r="D131" i="5"/>
  <c r="D161" i="5"/>
  <c r="D101" i="5"/>
  <c r="L131" i="5"/>
  <c r="F57" i="6"/>
  <c r="D27" i="6"/>
  <c r="D57" i="6"/>
  <c r="G23" i="9"/>
  <c r="D132" i="5"/>
  <c r="D162" i="5"/>
  <c r="L102" i="5"/>
  <c r="L132" i="5"/>
  <c r="D102" i="5"/>
  <c r="D58" i="8"/>
  <c r="D28" i="8"/>
  <c r="F58" i="8"/>
  <c r="F57" i="8"/>
  <c r="D27" i="8"/>
  <c r="D57" i="8"/>
  <c r="F58" i="6"/>
  <c r="D58" i="6"/>
  <c r="D28" i="6"/>
  <c r="M7" i="1" l="1"/>
  <c r="M35" i="6"/>
  <c r="X42" i="5"/>
  <c r="Z42" i="5" s="1"/>
  <c r="G163" i="5" s="1"/>
  <c r="M35" i="8"/>
  <c r="D29" i="8" l="1"/>
  <c r="F59" i="8"/>
  <c r="D59" i="8"/>
  <c r="L103" i="5"/>
  <c r="D103" i="5"/>
  <c r="D163" i="5"/>
  <c r="L133" i="5"/>
  <c r="D133" i="5"/>
  <c r="F59" i="6"/>
  <c r="D59" i="6"/>
  <c r="D29" i="6"/>
  <c r="AD8" i="3" l="1"/>
  <c r="AV6" i="3" l="1"/>
  <c r="C25" i="3" s="1"/>
  <c r="K63" i="3" s="1"/>
  <c r="AF8" i="3"/>
  <c r="AY6" i="3" s="1"/>
  <c r="E25" i="3" s="1"/>
  <c r="M63" i="3" s="1"/>
  <c r="AG7" i="3"/>
  <c r="BA6" i="3" s="1"/>
  <c r="G98" i="3" s="1"/>
  <c r="E63" i="3" l="1"/>
  <c r="K25" i="3"/>
  <c r="C63" i="3"/>
  <c r="AG8" i="3"/>
  <c r="BB6" i="3" s="1"/>
  <c r="G100" i="3" s="1"/>
  <c r="C100" i="3"/>
  <c r="E100" i="3"/>
  <c r="M25" i="3"/>
  <c r="AJ12" i="3" l="1"/>
  <c r="AL12" i="3" l="1"/>
  <c r="AM11" i="3" s="1"/>
  <c r="AU18" i="3" s="1"/>
  <c r="AO11" i="3" l="1"/>
  <c r="AX18" i="3" s="1"/>
  <c r="AM12" i="3"/>
  <c r="AO12" i="3"/>
  <c r="AD12" i="3"/>
  <c r="AV8" i="3" s="1"/>
  <c r="C19" i="3" s="1"/>
  <c r="AY18" i="3" l="1"/>
  <c r="AP11" i="3"/>
  <c r="BA18" i="3" s="1"/>
  <c r="AV18" i="3"/>
  <c r="AP12" i="3"/>
  <c r="BB18" i="3" s="1"/>
  <c r="AD6" i="3"/>
  <c r="AF6" i="3" s="1"/>
  <c r="AG6" i="3" s="1"/>
  <c r="BB5" i="3" s="1"/>
  <c r="G82" i="3" s="1"/>
  <c r="AF12" i="3"/>
  <c r="AG12" i="3" s="1"/>
  <c r="BB8" i="3" s="1"/>
  <c r="G94" i="3" s="1"/>
  <c r="C57" i="3"/>
  <c r="K57" i="3"/>
  <c r="C94" i="3"/>
  <c r="K19" i="3"/>
  <c r="AY5" i="3" l="1"/>
  <c r="E7" i="3" s="1"/>
  <c r="E45" i="3" s="1"/>
  <c r="AD16" i="3"/>
  <c r="AV5" i="3"/>
  <c r="C7" i="3" s="1"/>
  <c r="AG5" i="3"/>
  <c r="BA5" i="3" s="1"/>
  <c r="G80" i="3" s="1"/>
  <c r="AY8" i="3"/>
  <c r="E19" i="3" s="1"/>
  <c r="AG11" i="3"/>
  <c r="BA8" i="3" s="1"/>
  <c r="G92" i="3" s="1"/>
  <c r="M7" i="3"/>
  <c r="AV10" i="3" l="1"/>
  <c r="AF16" i="3"/>
  <c r="M45" i="3"/>
  <c r="E82" i="3"/>
  <c r="C45" i="3"/>
  <c r="K7" i="3"/>
  <c r="C82" i="3"/>
  <c r="K45" i="3"/>
  <c r="E57" i="3"/>
  <c r="M57" i="3"/>
  <c r="E94" i="3"/>
  <c r="M19" i="3"/>
  <c r="AG15" i="3" l="1"/>
  <c r="BA10" i="3" s="1"/>
  <c r="AY10" i="3"/>
  <c r="AG16" i="3"/>
  <c r="BB10" i="3" s="1"/>
  <c r="AL22" i="3"/>
  <c r="AJ22" i="3" s="1"/>
  <c r="AD18" i="3"/>
  <c r="AF18" i="3" s="1"/>
  <c r="AV11" i="3" l="1"/>
  <c r="AF22" i="3"/>
  <c r="AM21" i="3"/>
  <c r="AU23" i="3" s="1"/>
  <c r="AO21" i="3"/>
  <c r="AX23" i="3" s="1"/>
  <c r="AM22" i="3"/>
  <c r="AO22" i="3"/>
  <c r="AG18" i="3"/>
  <c r="BB11" i="3" s="1"/>
  <c r="AG17" i="3"/>
  <c r="BA11" i="3" s="1"/>
  <c r="AY11" i="3"/>
  <c r="AD22" i="3" l="1"/>
  <c r="AV13" i="3" s="1"/>
  <c r="AY13" i="3"/>
  <c r="AG22" i="3"/>
  <c r="BB13" i="3" s="1"/>
  <c r="AY23" i="3"/>
  <c r="AP21" i="3"/>
  <c r="BA23" i="3" s="1"/>
  <c r="AV23" i="3"/>
  <c r="AP22" i="3"/>
  <c r="BB23" i="3" s="1"/>
  <c r="AG21" i="3" l="1"/>
  <c r="BA13" i="3" s="1"/>
  <c r="AJ16" i="3" l="1"/>
  <c r="AL16" i="3" l="1"/>
  <c r="AO16" i="3" s="1"/>
  <c r="AY20" i="3" s="1"/>
  <c r="AM15" i="3"/>
  <c r="AU20" i="3" s="1"/>
  <c r="AM16" i="3"/>
  <c r="AJ6" i="3"/>
  <c r="AM6" i="3" s="1"/>
  <c r="AL6" i="3"/>
  <c r="AL20" i="3"/>
  <c r="AL10" i="3"/>
  <c r="AD20" i="3"/>
  <c r="AV12" i="3" s="1"/>
  <c r="AF20" i="3"/>
  <c r="AG20" i="3" s="1"/>
  <c r="BB12" i="3" s="1"/>
  <c r="AO15" i="3" l="1"/>
  <c r="AX20" i="3" s="1"/>
  <c r="AP16" i="3"/>
  <c r="BB20" i="3" s="1"/>
  <c r="AJ10" i="3"/>
  <c r="AO9" i="3" s="1"/>
  <c r="AX17" i="3" s="1"/>
  <c r="E11" i="3" s="1"/>
  <c r="AY12" i="3"/>
  <c r="AJ20" i="3"/>
  <c r="AO20" i="3" s="1"/>
  <c r="AO5" i="3"/>
  <c r="AX15" i="3" s="1"/>
  <c r="E26" i="3" s="1"/>
  <c r="E101" i="3" s="1"/>
  <c r="AO6" i="3"/>
  <c r="AY15" i="3"/>
  <c r="E28" i="3" s="1"/>
  <c r="AP5" i="3"/>
  <c r="BA15" i="3" s="1"/>
  <c r="G101" i="3" s="1"/>
  <c r="AP6" i="3"/>
  <c r="BB15" i="3" s="1"/>
  <c r="G103" i="3" s="1"/>
  <c r="AV15" i="3"/>
  <c r="C28" i="3" s="1"/>
  <c r="AG19" i="3"/>
  <c r="BA12" i="3" s="1"/>
  <c r="AM5" i="3"/>
  <c r="AU15" i="3" s="1"/>
  <c r="C26" i="3" s="1"/>
  <c r="AP15" i="3"/>
  <c r="BA20" i="3" s="1"/>
  <c r="AV20" i="3"/>
  <c r="M49" i="3" l="1"/>
  <c r="E49" i="3"/>
  <c r="E86" i="3"/>
  <c r="M11" i="3"/>
  <c r="AO10" i="3"/>
  <c r="AY17" i="3" s="1"/>
  <c r="E13" i="3" s="1"/>
  <c r="E51" i="3" s="1"/>
  <c r="AM10" i="3"/>
  <c r="AP10" i="3" s="1"/>
  <c r="BB17" i="3" s="1"/>
  <c r="G88" i="3" s="1"/>
  <c r="AM9" i="3"/>
  <c r="AU17" i="3" s="1"/>
  <c r="C11" i="3" s="1"/>
  <c r="C49" i="3" s="1"/>
  <c r="M26" i="3"/>
  <c r="M64" i="3"/>
  <c r="E64" i="3"/>
  <c r="AM20" i="3"/>
  <c r="AP19" i="3" s="1"/>
  <c r="BA22" i="3" s="1"/>
  <c r="AM19" i="3"/>
  <c r="AU22" i="3" s="1"/>
  <c r="AO19" i="3"/>
  <c r="AX22" i="3" s="1"/>
  <c r="AP9" i="3"/>
  <c r="BA17" i="3" s="1"/>
  <c r="G86" i="3" s="1"/>
  <c r="C66" i="3"/>
  <c r="K66" i="3"/>
  <c r="K28" i="3"/>
  <c r="C103" i="3"/>
  <c r="AY22" i="3"/>
  <c r="C64" i="3"/>
  <c r="C101" i="3"/>
  <c r="K64" i="3"/>
  <c r="K26" i="3"/>
  <c r="M28" i="3"/>
  <c r="M66" i="3"/>
  <c r="E103" i="3"/>
  <c r="E66" i="3"/>
  <c r="E88" i="3" l="1"/>
  <c r="K11" i="3"/>
  <c r="M13" i="3"/>
  <c r="K49" i="3"/>
  <c r="M51" i="3"/>
  <c r="C86" i="3"/>
  <c r="AV17" i="3"/>
  <c r="C13" i="3" s="1"/>
  <c r="K51" i="3" s="1"/>
  <c r="AV22" i="3"/>
  <c r="AP20" i="3"/>
  <c r="BB22" i="3" s="1"/>
  <c r="AL18" i="3"/>
  <c r="AJ18" i="3" s="1"/>
  <c r="AJ8" i="3"/>
  <c r="AL8" i="3" s="1"/>
  <c r="AD14" i="3"/>
  <c r="AF14" i="3" s="1"/>
  <c r="K13" i="3" l="1"/>
  <c r="C51" i="3"/>
  <c r="C88" i="3"/>
  <c r="AO8" i="3"/>
  <c r="AM7" i="3"/>
  <c r="AU16" i="3" s="1"/>
  <c r="C8" i="3" s="1"/>
  <c r="AM8" i="3"/>
  <c r="AO7" i="3"/>
  <c r="AX16" i="3" s="1"/>
  <c r="E8" i="3" s="1"/>
  <c r="AO18" i="3"/>
  <c r="AM18" i="3"/>
  <c r="AM17" i="3"/>
  <c r="AU21" i="3" s="1"/>
  <c r="AO17" i="3"/>
  <c r="AX21" i="3" s="1"/>
  <c r="AY9" i="3"/>
  <c r="AG14" i="3"/>
  <c r="BB9" i="3" s="1"/>
  <c r="AG13" i="3"/>
  <c r="BA9" i="3" s="1"/>
  <c r="AV9" i="3"/>
  <c r="AV21" i="3" l="1"/>
  <c r="AP18" i="3"/>
  <c r="BB21" i="3" s="1"/>
  <c r="AY21" i="3"/>
  <c r="AP17" i="3"/>
  <c r="BA21" i="3" s="1"/>
  <c r="K8" i="3"/>
  <c r="C83" i="3"/>
  <c r="C46" i="3"/>
  <c r="K46" i="3"/>
  <c r="M46" i="3"/>
  <c r="M8" i="3"/>
  <c r="E46" i="3"/>
  <c r="E83" i="3"/>
  <c r="AP8" i="3"/>
  <c r="BB16" i="3" s="1"/>
  <c r="G85" i="3" s="1"/>
  <c r="AV16" i="3"/>
  <c r="C10" i="3" s="1"/>
  <c r="AY16" i="3"/>
  <c r="E10" i="3" s="1"/>
  <c r="AP7" i="3"/>
  <c r="BA16" i="3" s="1"/>
  <c r="G83" i="3" s="1"/>
  <c r="M10" i="3" l="1"/>
  <c r="E85" i="3"/>
  <c r="M48" i="3"/>
  <c r="E48" i="3"/>
  <c r="C85" i="3"/>
  <c r="K48" i="3"/>
  <c r="K10" i="3"/>
  <c r="C48" i="3"/>
  <c r="AF10" i="3"/>
  <c r="AD10" i="3" s="1"/>
  <c r="AV7" i="3" l="1"/>
  <c r="C16" i="3" s="1"/>
  <c r="AG9" i="3"/>
  <c r="BA7" i="3" s="1"/>
  <c r="G89" i="3" s="1"/>
  <c r="AG10" i="3"/>
  <c r="BB7" i="3" s="1"/>
  <c r="G91" i="3" s="1"/>
  <c r="AY7" i="3"/>
  <c r="E16" i="3" s="1"/>
  <c r="E54" i="3" l="1"/>
  <c r="M54" i="3"/>
  <c r="E91" i="3"/>
  <c r="M16" i="3"/>
  <c r="C91" i="3"/>
  <c r="K16" i="3"/>
  <c r="C54" i="3"/>
  <c r="K54" i="3"/>
  <c r="AJ14" i="3"/>
  <c r="AL14" i="3"/>
  <c r="AM14" i="3"/>
  <c r="AV19" i="3"/>
  <c r="AO14" i="3"/>
  <c r="AP14" i="3"/>
  <c r="BB19" i="3"/>
  <c r="AM13" i="3"/>
  <c r="AO13" i="3"/>
  <c r="AP13" i="3"/>
  <c r="BA19" i="3"/>
  <c r="AY19" i="3"/>
  <c r="AU19" i="3"/>
  <c r="AX19" i="3"/>
  <c r="AF24" i="3"/>
  <c r="AD24" i="3"/>
  <c r="AG24" i="3"/>
  <c r="BB14" i="3"/>
  <c r="AG23" i="3"/>
  <c r="BA14" i="3"/>
  <c r="AV14" i="3"/>
  <c r="AY14" i="3"/>
  <c r="AL24" i="3"/>
  <c r="AJ24" i="3"/>
  <c r="AO24" i="3"/>
  <c r="AY24" i="3"/>
  <c r="AM24" i="3"/>
  <c r="AM23" i="3"/>
  <c r="AO23" i="3"/>
  <c r="AP23" i="3"/>
  <c r="BA24" i="3"/>
  <c r="AP24" i="3"/>
  <c r="BB24" i="3"/>
  <c r="AV24" i="3"/>
  <c r="AU24" i="3"/>
  <c r="AX24" i="3"/>
</calcChain>
</file>

<file path=xl/sharedStrings.xml><?xml version="1.0" encoding="utf-8"?>
<sst xmlns="http://schemas.openxmlformats.org/spreadsheetml/2006/main" count="734" uniqueCount="141">
  <si>
    <t>CONTRÔLE : TABLE DE MULTIPLICATION</t>
  </si>
  <si>
    <t>Nb de cases à remplir :</t>
  </si>
  <si>
    <t>APPUYER SUR    F9
POUR GENERER
 UN NOUVEAU CONTRÔLE…</t>
  </si>
  <si>
    <t>CTRL + P pour lancer l'impression</t>
  </si>
  <si>
    <t>REPARTITION DU TIRAGE DANS LES CASES</t>
  </si>
  <si>
    <t>TIRAGE DES CASES A REMPLIR</t>
  </si>
  <si>
    <t>TIRAGE N°</t>
  </si>
  <si>
    <t>COLONNE :</t>
  </si>
  <si>
    <t>LIGNE :</t>
  </si>
  <si>
    <t>colonne</t>
  </si>
  <si>
    <t>ligne</t>
  </si>
  <si>
    <t>COEFF. REPARTITION :</t>
  </si>
  <si>
    <t>Classe :</t>
  </si>
  <si>
    <t>appuyer sur la touche  F9 
pour générer une nouvelle feuille</t>
  </si>
  <si>
    <t>CONTRÔLE : CALCUL MENTAL</t>
  </si>
  <si>
    <t>+</t>
  </si>
  <si>
    <t>OPERATIONS :</t>
  </si>
  <si>
    <t>7 additions</t>
  </si>
  <si>
    <t>-</t>
  </si>
  <si>
    <t>7 soustractions</t>
  </si>
  <si>
    <t>x</t>
  </si>
  <si>
    <t>6 multiplications</t>
  </si>
  <si>
    <t>CORRECTION</t>
  </si>
  <si>
    <t>OPERATIONS GENEREES ALEATOIREMENT
(NE PAS MODIFIER)</t>
  </si>
  <si>
    <t>CONTRÔLE : Calcul de fractions</t>
  </si>
  <si>
    <t>Choix des opérations :</t>
  </si>
  <si>
    <t>Liste des opérations :</t>
  </si>
  <si>
    <t>10 ADDITIONS</t>
  </si>
  <si>
    <t>résultats:</t>
  </si>
  <si>
    <t>10 SOUSTRACT°</t>
  </si>
  <si>
    <t>Dans le
 bon sens</t>
  </si>
  <si>
    <t>Listing des opérations pour le tirage</t>
  </si>
  <si>
    <t>Opération n° 1</t>
  </si>
  <si>
    <t>opération 1</t>
  </si>
  <si>
    <t>A1</t>
  </si>
  <si>
    <t>―</t>
  </si>
  <si>
    <t>=</t>
  </si>
  <si>
    <t>Nombres de +</t>
  </si>
  <si>
    <t>A2</t>
  </si>
  <si>
    <t>Nombres de -</t>
  </si>
  <si>
    <t>×</t>
  </si>
  <si>
    <t>opération 2</t>
  </si>
  <si>
    <t>A3</t>
  </si>
  <si>
    <t>Opération n° 2</t>
  </si>
  <si>
    <t xml:space="preserve">Nombres de ×  </t>
  </si>
  <si>
    <t>÷</t>
  </si>
  <si>
    <t>A4</t>
  </si>
  <si>
    <t xml:space="preserve">Nombres de ÷ </t>
  </si>
  <si>
    <t>opération 3</t>
  </si>
  <si>
    <t>A5</t>
  </si>
  <si>
    <t>TOTAL =</t>
  </si>
  <si>
    <t>A6</t>
  </si>
  <si>
    <t>Opération n° 3</t>
  </si>
  <si>
    <t>opération 4</t>
  </si>
  <si>
    <t>A7</t>
  </si>
  <si>
    <t>RECHERCHE des opérations</t>
  </si>
  <si>
    <t>Mélange des opérations</t>
  </si>
  <si>
    <t>A8</t>
  </si>
  <si>
    <t>opération 5</t>
  </si>
  <si>
    <t>A9</t>
  </si>
  <si>
    <t>Opération n° 4</t>
  </si>
  <si>
    <t>A10</t>
  </si>
  <si>
    <t>opération 6</t>
  </si>
  <si>
    <t>S1</t>
  </si>
  <si>
    <t>S2</t>
  </si>
  <si>
    <t>Opération n° 5</t>
  </si>
  <si>
    <t>opération 7</t>
  </si>
  <si>
    <t>S3</t>
  </si>
  <si>
    <t>S4</t>
  </si>
  <si>
    <t>opération 8</t>
  </si>
  <si>
    <t>S5</t>
  </si>
  <si>
    <t>Opération n° 6</t>
  </si>
  <si>
    <t>S6</t>
  </si>
  <si>
    <t>opération 9</t>
  </si>
  <si>
    <t>S7</t>
  </si>
  <si>
    <t>S8</t>
  </si>
  <si>
    <t>Opération n° 7</t>
  </si>
  <si>
    <t>opération 10</t>
  </si>
  <si>
    <t>S9</t>
  </si>
  <si>
    <t>S10</t>
  </si>
  <si>
    <t>M1</t>
  </si>
  <si>
    <t>Opération n° 8</t>
  </si>
  <si>
    <t>M2</t>
  </si>
  <si>
    <t>10 mulitplications</t>
  </si>
  <si>
    <t>résultats</t>
  </si>
  <si>
    <t>10 divisions</t>
  </si>
  <si>
    <t>M3</t>
  </si>
  <si>
    <t>M4</t>
  </si>
  <si>
    <t>Opération n° 9</t>
  </si>
  <si>
    <t>M5</t>
  </si>
  <si>
    <t>M6</t>
  </si>
  <si>
    <t>M7</t>
  </si>
  <si>
    <t>Opération n° 10</t>
  </si>
  <si>
    <t>M8</t>
  </si>
  <si>
    <t>M9</t>
  </si>
  <si>
    <t>M10</t>
  </si>
  <si>
    <t>D1</t>
  </si>
  <si>
    <t>D2</t>
  </si>
  <si>
    <t>D3</t>
  </si>
  <si>
    <t>D4</t>
  </si>
  <si>
    <t>CORRECTION :</t>
  </si>
  <si>
    <t>D5</t>
  </si>
  <si>
    <t>D6</t>
  </si>
  <si>
    <t>D7</t>
  </si>
  <si>
    <t>D8</t>
  </si>
  <si>
    <t>D9</t>
  </si>
  <si>
    <t>D10</t>
  </si>
  <si>
    <t>appuyer sur la touche  F9 
pour generer une nouvelle feuille</t>
  </si>
  <si>
    <t>CONTRÔLE : DEVELOPPEMENT</t>
  </si>
  <si>
    <t>CTRL + P  pour imprimer</t>
  </si>
  <si>
    <t>CONTRÔLE : Nombres relatifs</t>
  </si>
  <si>
    <t>ADDITIONS :</t>
  </si>
  <si>
    <t>SOUSTRACTIONS</t>
  </si>
  <si>
    <t>MULTIPLICATIONS</t>
  </si>
  <si>
    <t>DIVISIONS</t>
  </si>
  <si>
    <t>CONTRÔLE : NOMBRES RELATIFS</t>
  </si>
  <si>
    <t>TIRAGE DES OPERATIONS</t>
  </si>
  <si>
    <t>ORDRE DES CALCULS</t>
  </si>
  <si>
    <t>5 additions</t>
  </si>
  <si>
    <t>5 multiplications</t>
  </si>
  <si>
    <t>5 soustractions</t>
  </si>
  <si>
    <t>5 divisions</t>
  </si>
  <si>
    <t>CONTRÔLE : ADDITIONS et SOUSTRACTIONS
 de nombres relatifs</t>
  </si>
  <si>
    <t>OPERATIONS</t>
  </si>
  <si>
    <t>RESULTATS</t>
  </si>
  <si>
    <t>10 additions</t>
  </si>
  <si>
    <t>10 soustractions</t>
  </si>
  <si>
    <t>si liste de 10 opérations :</t>
  </si>
  <si>
    <t>si liste de 20 opérations :</t>
  </si>
  <si>
    <t>0123456789</t>
  </si>
  <si>
    <t>0102030405060708091011121314151617181920</t>
  </si>
  <si>
    <t>CHOISIR
10 ou 20
OPERATIONS
(10 opérations max. par type)</t>
  </si>
  <si>
    <t>NE PAS MODIFIER</t>
  </si>
  <si>
    <t>CONTRÔLE : SUPPRESSION PARENTHESES</t>
  </si>
  <si>
    <t>Expression :</t>
  </si>
  <si>
    <t>Solution :</t>
  </si>
  <si>
    <t>appuyer sur la touche  F9 
pour generer les listes aléatoires</t>
  </si>
  <si>
    <t>Tirages ordre aléatoire :</t>
  </si>
  <si>
    <t>Attention : les réponses affichées ne sont pas simplifiées ! 
Il faut donc comparer les valeurs decimales ou mettre sur le même dénominateur</t>
  </si>
  <si>
    <t>NOM et PRENOM:</t>
  </si>
  <si>
    <t xml:space="preserve">NOM et PRENOM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</si>
</sst>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6" x14ac:knownFonts="1">
    <font>
      <sz val="10"/>
      <name val="Arial"/>
    </font>
    <font>
      <b/>
      <sz val="22"/>
      <name val="Arial"/>
      <family val="2"/>
    </font>
    <font>
      <b/>
      <sz val="24"/>
      <name val="Arial"/>
      <family val="2"/>
    </font>
    <font>
      <b/>
      <sz val="24"/>
      <color indexed="22"/>
      <name val="Arial"/>
      <family val="2"/>
    </font>
    <font>
      <sz val="16"/>
      <name val="Calibri"/>
      <family val="2"/>
    </font>
    <font>
      <b/>
      <sz val="20"/>
      <name val="Arial"/>
      <family val="2"/>
    </font>
    <font>
      <b/>
      <i/>
      <sz val="24"/>
      <color indexed="17"/>
      <name val="Comic Sans MS"/>
      <family val="4"/>
    </font>
    <font>
      <i/>
      <sz val="16"/>
      <color indexed="62"/>
      <name val="Arial"/>
      <family val="2"/>
    </font>
    <font>
      <sz val="16"/>
      <name val="Comic Sans MS"/>
      <family val="4"/>
    </font>
    <font>
      <sz val="10"/>
      <name val="Arial"/>
      <family val="2"/>
    </font>
    <font>
      <b/>
      <i/>
      <sz val="12"/>
      <name val="Arial"/>
      <family val="2"/>
    </font>
    <font>
      <sz val="12"/>
      <name val="Arial"/>
      <family val="2"/>
    </font>
    <font>
      <b/>
      <sz val="28"/>
      <name val="Arial"/>
      <family val="2"/>
    </font>
    <font>
      <b/>
      <sz val="48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i/>
      <sz val="22"/>
      <color indexed="18"/>
      <name val="Arial"/>
      <family val="2"/>
    </font>
    <font>
      <b/>
      <sz val="22"/>
      <name val="Comic Sans MS"/>
      <family val="4"/>
    </font>
    <font>
      <b/>
      <sz val="72"/>
      <name val="Arial"/>
      <family val="2"/>
    </font>
    <font>
      <b/>
      <i/>
      <sz val="12"/>
      <name val="Comic Sans MS"/>
      <family val="4"/>
    </font>
    <font>
      <b/>
      <sz val="18"/>
      <name val="Comic Sans MS"/>
      <family val="4"/>
    </font>
    <font>
      <b/>
      <sz val="14"/>
      <name val="Comic Sans MS"/>
      <family val="4"/>
    </font>
    <font>
      <sz val="11"/>
      <name val="Arial"/>
      <family val="2"/>
    </font>
    <font>
      <sz val="24"/>
      <name val="Arial"/>
      <family val="2"/>
    </font>
    <font>
      <b/>
      <sz val="24"/>
      <name val="Calibri"/>
      <family val="2"/>
    </font>
    <font>
      <b/>
      <u/>
      <sz val="16"/>
      <name val="Arial"/>
      <family val="2"/>
    </font>
    <font>
      <sz val="8"/>
      <name val="Arial"/>
      <family val="2"/>
    </font>
    <font>
      <b/>
      <sz val="16"/>
      <name val="Arial"/>
      <family val="2"/>
    </font>
    <font>
      <sz val="12"/>
      <name val="Calibri"/>
      <family val="2"/>
    </font>
    <font>
      <sz val="28"/>
      <name val="Calibri"/>
      <family val="2"/>
    </font>
    <font>
      <sz val="20"/>
      <name val="Arial"/>
      <family val="2"/>
    </font>
    <font>
      <sz val="36"/>
      <name val="Calibri"/>
      <family val="2"/>
    </font>
    <font>
      <sz val="14"/>
      <name val="Arial"/>
      <family val="2"/>
    </font>
    <font>
      <b/>
      <sz val="11"/>
      <name val="Arial"/>
      <family val="2"/>
    </font>
    <font>
      <sz val="10"/>
      <name val="Calibri"/>
      <family val="2"/>
    </font>
    <font>
      <sz val="28"/>
      <name val="Arial"/>
      <family val="2"/>
    </font>
    <font>
      <b/>
      <sz val="10"/>
      <name val="Arial"/>
      <family val="2"/>
    </font>
    <font>
      <b/>
      <i/>
      <sz val="11"/>
      <name val="Arial"/>
      <family val="2"/>
    </font>
    <font>
      <b/>
      <i/>
      <sz val="10"/>
      <name val="Arial"/>
      <family val="2"/>
    </font>
    <font>
      <sz val="22"/>
      <name val="Arial"/>
      <family val="2"/>
    </font>
    <font>
      <sz val="22"/>
      <name val="Comic Sans MS"/>
      <family val="4"/>
    </font>
    <font>
      <b/>
      <sz val="16"/>
      <name val="Comic Sans MS"/>
      <family val="4"/>
    </font>
    <font>
      <i/>
      <sz val="11"/>
      <name val="Arial"/>
      <family val="2"/>
    </font>
    <font>
      <i/>
      <sz val="10"/>
      <name val="Arial"/>
      <family val="2"/>
    </font>
    <font>
      <sz val="18"/>
      <name val="Arial"/>
      <family val="2"/>
    </font>
    <font>
      <i/>
      <sz val="12"/>
      <name val="Arial"/>
      <family val="2"/>
    </font>
    <font>
      <b/>
      <sz val="12"/>
      <name val="Comic Sans MS"/>
      <family val="4"/>
    </font>
    <font>
      <b/>
      <i/>
      <sz val="16"/>
      <name val="Arial"/>
      <family val="2"/>
    </font>
    <font>
      <b/>
      <sz val="28"/>
      <name val="Comic Sans MS"/>
      <family val="4"/>
    </font>
    <font>
      <i/>
      <sz val="18"/>
      <color indexed="18"/>
      <name val="Arial"/>
      <family val="2"/>
    </font>
    <font>
      <b/>
      <sz val="20"/>
      <name val="Comic Sans MS"/>
      <family val="4"/>
    </font>
    <font>
      <sz val="14"/>
      <name val="Calibri"/>
      <family val="2"/>
    </font>
    <font>
      <sz val="16"/>
      <name val="Belgium"/>
      <family val="5"/>
    </font>
    <font>
      <sz val="12"/>
      <name val="Belgium"/>
      <family val="5"/>
    </font>
    <font>
      <b/>
      <sz val="16"/>
      <name val="Calibri"/>
      <family val="2"/>
    </font>
    <font>
      <b/>
      <sz val="10"/>
      <name val="Arial Rounded MT Bold"/>
      <family val="2"/>
    </font>
    <font>
      <i/>
      <sz val="22"/>
      <name val="Times New Roman"/>
      <family val="1"/>
    </font>
    <font>
      <b/>
      <sz val="24"/>
      <name val="Arial Rounded MT Bold"/>
      <family val="2"/>
    </font>
    <font>
      <b/>
      <sz val="28"/>
      <name val="Arial Rounded MT Bold"/>
      <family val="2"/>
    </font>
    <font>
      <b/>
      <sz val="20"/>
      <color indexed="17"/>
      <name val="Arial Rounded MT Bold"/>
      <family val="2"/>
    </font>
    <font>
      <b/>
      <sz val="20"/>
      <name val="Arial Rounded MT Bold"/>
      <family val="2"/>
    </font>
    <font>
      <b/>
      <sz val="22"/>
      <color indexed="17"/>
      <name val="Arial Rounded MT Bold"/>
      <family val="2"/>
    </font>
    <font>
      <b/>
      <sz val="18"/>
      <name val="Calibri"/>
      <family val="2"/>
    </font>
    <font>
      <b/>
      <sz val="16"/>
      <color theme="1"/>
      <name val="Calibri"/>
      <family val="2"/>
      <scheme val="minor"/>
    </font>
    <font>
      <b/>
      <sz val="22"/>
      <color theme="0"/>
      <name val="Arial Rounded MT Bold"/>
      <family val="2"/>
    </font>
    <font>
      <sz val="24"/>
      <color rgb="FFFF0000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indexed="53"/>
        <bgColor indexed="52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27"/>
        <bgColor indexed="41"/>
      </patternFill>
    </fill>
    <fill>
      <patternFill patternType="solid">
        <fgColor indexed="51"/>
        <bgColor indexed="13"/>
      </patternFill>
    </fill>
    <fill>
      <patternFill patternType="solid">
        <fgColor indexed="11"/>
        <bgColor indexed="4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26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0B050"/>
        <bgColor indexed="26"/>
      </patternFill>
    </fill>
    <fill>
      <patternFill patternType="solid">
        <fgColor rgb="FFFF0000"/>
        <bgColor indexed="64"/>
      </patternFill>
    </fill>
  </fills>
  <borders count="145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 style="thin">
        <color indexed="8"/>
      </right>
      <top/>
      <bottom style="thick">
        <color indexed="8"/>
      </bottom>
      <diagonal/>
    </border>
    <border>
      <left/>
      <right style="medium">
        <color indexed="8"/>
      </right>
      <top/>
      <bottom style="thick">
        <color indexed="8"/>
      </bottom>
      <diagonal/>
    </border>
    <border>
      <left style="double">
        <color indexed="17"/>
      </left>
      <right/>
      <top style="double">
        <color indexed="17"/>
      </top>
      <bottom/>
      <diagonal/>
    </border>
    <border>
      <left/>
      <right style="double">
        <color indexed="17"/>
      </right>
      <top style="double">
        <color indexed="17"/>
      </top>
      <bottom/>
      <diagonal/>
    </border>
    <border>
      <left style="double">
        <color indexed="10"/>
      </left>
      <right/>
      <top/>
      <bottom/>
      <diagonal/>
    </border>
    <border>
      <left/>
      <right style="double">
        <color indexed="10"/>
      </right>
      <top/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double">
        <color indexed="17"/>
      </left>
      <right/>
      <top/>
      <bottom/>
      <diagonal/>
    </border>
    <border>
      <left/>
      <right style="double">
        <color indexed="17"/>
      </right>
      <top/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double">
        <color indexed="17"/>
      </left>
      <right/>
      <top/>
      <bottom style="double">
        <color indexed="17"/>
      </bottom>
      <diagonal/>
    </border>
    <border>
      <left/>
      <right/>
      <top style="medium">
        <color indexed="8"/>
      </top>
      <bottom style="double">
        <color indexed="17"/>
      </bottom>
      <diagonal/>
    </border>
    <border>
      <left/>
      <right style="double">
        <color indexed="17"/>
      </right>
      <top/>
      <bottom style="double">
        <color indexed="17"/>
      </bottom>
      <diagonal/>
    </border>
    <border>
      <left style="double">
        <color indexed="10"/>
      </left>
      <right/>
      <top style="double">
        <color indexed="10"/>
      </top>
      <bottom/>
      <diagonal/>
    </border>
    <border>
      <left/>
      <right/>
      <top style="double">
        <color indexed="10"/>
      </top>
      <bottom/>
      <diagonal/>
    </border>
    <border>
      <left/>
      <right style="double">
        <color indexed="10"/>
      </right>
      <top style="double">
        <color indexed="1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double">
        <color indexed="10"/>
      </right>
      <top/>
      <bottom style="double">
        <color indexed="10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/>
      <top/>
      <bottom style="double">
        <color indexed="8"/>
      </bottom>
      <diagonal/>
    </border>
    <border>
      <left style="thin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double">
        <color indexed="10"/>
      </left>
      <right/>
      <top/>
      <bottom style="double">
        <color indexed="10"/>
      </bottom>
      <diagonal/>
    </border>
    <border>
      <left/>
      <right/>
      <top/>
      <bottom style="double">
        <color indexed="10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double">
        <color indexed="8"/>
      </top>
      <bottom style="double">
        <color indexed="8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double">
        <color indexed="10"/>
      </left>
      <right style="double">
        <color indexed="10"/>
      </right>
      <top style="double">
        <color indexed="10"/>
      </top>
      <bottom/>
      <diagonal/>
    </border>
    <border>
      <left/>
      <right/>
      <top style="double">
        <color indexed="17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rgb="FFFF0000"/>
      </right>
      <top style="double">
        <color rgb="FFFF0000"/>
      </top>
      <bottom/>
      <diagonal/>
    </border>
    <border>
      <left/>
      <right style="double">
        <color rgb="FFFF0000"/>
      </right>
      <top/>
      <bottom/>
      <diagonal/>
    </border>
    <border>
      <left/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/>
      <top/>
      <bottom/>
      <diagonal/>
    </border>
    <border>
      <left style="double">
        <color rgb="FFFF0000"/>
      </left>
      <right/>
      <top style="double">
        <color rgb="FFFF0000"/>
      </top>
      <bottom/>
      <diagonal/>
    </border>
    <border>
      <left/>
      <right/>
      <top style="double">
        <color rgb="FFFF0000"/>
      </top>
      <bottom/>
      <diagonal/>
    </border>
    <border>
      <left style="double">
        <color rgb="FFFF0000"/>
      </left>
      <right/>
      <top/>
      <bottom style="double">
        <color rgb="FFFF0000"/>
      </bottom>
      <diagonal/>
    </border>
    <border>
      <left/>
      <right/>
      <top/>
      <bottom style="double">
        <color rgb="FFFF0000"/>
      </bottom>
      <diagonal/>
    </border>
  </borders>
  <cellStyleXfs count="1">
    <xf numFmtId="0" fontId="0" fillId="0" borderId="0"/>
  </cellStyleXfs>
  <cellXfs count="500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2" borderId="6" xfId="0" applyFont="1" applyFill="1" applyBorder="1" applyAlignment="1" applyProtection="1">
      <alignment horizontal="center"/>
      <protection locked="0"/>
    </xf>
    <xf numFmtId="0" fontId="5" fillId="0" borderId="0" xfId="0" applyFont="1"/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3" borderId="9" xfId="0" applyFill="1" applyBorder="1"/>
    <xf numFmtId="0" fontId="0" fillId="3" borderId="0" xfId="0" applyFill="1"/>
    <xf numFmtId="0" fontId="0" fillId="3" borderId="10" xfId="0" applyFill="1" applyBorder="1"/>
    <xf numFmtId="0" fontId="9" fillId="3" borderId="11" xfId="0" applyFont="1" applyFill="1" applyBorder="1" applyAlignment="1">
      <alignment horizontal="right"/>
    </xf>
    <xf numFmtId="0" fontId="0" fillId="3" borderId="12" xfId="0" applyFill="1" applyBorder="1"/>
    <xf numFmtId="0" fontId="9" fillId="3" borderId="12" xfId="0" applyFont="1" applyFill="1" applyBorder="1"/>
    <xf numFmtId="0" fontId="9" fillId="3" borderId="13" xfId="0" applyFont="1" applyFill="1" applyBorder="1"/>
    <xf numFmtId="0" fontId="0" fillId="3" borderId="0" xfId="0" applyFill="1" applyAlignment="1">
      <alignment horizontal="center"/>
    </xf>
    <xf numFmtId="0" fontId="0" fillId="3" borderId="14" xfId="0" applyFill="1" applyBorder="1"/>
    <xf numFmtId="0" fontId="0" fillId="3" borderId="15" xfId="0" applyFill="1" applyBorder="1" applyAlignment="1">
      <alignment horizontal="center"/>
    </xf>
    <xf numFmtId="0" fontId="9" fillId="3" borderId="9" xfId="0" applyFont="1" applyFill="1" applyBorder="1" applyAlignment="1">
      <alignment horizontal="right"/>
    </xf>
    <xf numFmtId="0" fontId="0" fillId="3" borderId="15" xfId="0" applyFill="1" applyBorder="1"/>
    <xf numFmtId="0" fontId="0" fillId="3" borderId="16" xfId="0" applyFill="1" applyBorder="1"/>
    <xf numFmtId="0" fontId="0" fillId="3" borderId="17" xfId="0" applyFill="1" applyBorder="1"/>
    <xf numFmtId="0" fontId="0" fillId="3" borderId="18" xfId="0" applyFill="1" applyBorder="1"/>
    <xf numFmtId="0" fontId="9" fillId="3" borderId="19" xfId="0" applyFont="1" applyFill="1" applyBorder="1"/>
    <xf numFmtId="0" fontId="0" fillId="3" borderId="20" xfId="0" applyFill="1" applyBorder="1" applyAlignment="1">
      <alignment horizontal="left" vertical="center"/>
    </xf>
    <xf numFmtId="0" fontId="0" fillId="3" borderId="20" xfId="0" applyFill="1" applyBorder="1"/>
    <xf numFmtId="0" fontId="0" fillId="3" borderId="21" xfId="0" applyFill="1" applyBorder="1"/>
    <xf numFmtId="0" fontId="0" fillId="2" borderId="0" xfId="0" applyFill="1"/>
    <xf numFmtId="0" fontId="0" fillId="2" borderId="10" xfId="0" applyFill="1" applyBorder="1"/>
    <xf numFmtId="0" fontId="11" fillId="2" borderId="0" xfId="0" applyFont="1" applyFill="1"/>
    <xf numFmtId="0" fontId="11" fillId="2" borderId="10" xfId="0" applyFont="1" applyFill="1" applyBorder="1"/>
    <xf numFmtId="0" fontId="10" fillId="2" borderId="0" xfId="0" applyFont="1" applyFill="1"/>
    <xf numFmtId="0" fontId="0" fillId="2" borderId="10" xfId="0" applyFill="1" applyBorder="1" applyAlignment="1">
      <alignment vertical="center"/>
    </xf>
    <xf numFmtId="0" fontId="0" fillId="2" borderId="0" xfId="0" applyFill="1" applyAlignment="1">
      <alignment vertical="center"/>
    </xf>
    <xf numFmtId="0" fontId="11" fillId="4" borderId="11" xfId="0" applyFont="1" applyFill="1" applyBorder="1"/>
    <xf numFmtId="0" fontId="11" fillId="4" borderId="12" xfId="0" applyFont="1" applyFill="1" applyBorder="1"/>
    <xf numFmtId="0" fontId="11" fillId="4" borderId="13" xfId="0" applyFont="1" applyFill="1" applyBorder="1"/>
    <xf numFmtId="0" fontId="11" fillId="4" borderId="14" xfId="0" applyFont="1" applyFill="1" applyBorder="1"/>
    <xf numFmtId="0" fontId="11" fillId="4" borderId="0" xfId="0" applyFont="1" applyFill="1"/>
    <xf numFmtId="0" fontId="11" fillId="4" borderId="15" xfId="0" applyFont="1" applyFill="1" applyBorder="1"/>
    <xf numFmtId="0" fontId="11" fillId="4" borderId="0" xfId="0" applyFont="1" applyFill="1" applyAlignment="1">
      <alignment horizontal="center"/>
    </xf>
    <xf numFmtId="0" fontId="13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22" xfId="0" applyFill="1" applyBorder="1"/>
    <xf numFmtId="0" fontId="0" fillId="2" borderId="15" xfId="0" applyFill="1" applyBorder="1"/>
    <xf numFmtId="0" fontId="0" fillId="2" borderId="23" xfId="0" applyFill="1" applyBorder="1"/>
    <xf numFmtId="0" fontId="0" fillId="2" borderId="24" xfId="0" applyFill="1" applyBorder="1"/>
    <xf numFmtId="0" fontId="11" fillId="4" borderId="19" xfId="0" applyFont="1" applyFill="1" applyBorder="1"/>
    <xf numFmtId="0" fontId="11" fillId="4" borderId="20" xfId="0" applyFont="1" applyFill="1" applyBorder="1"/>
    <xf numFmtId="0" fontId="11" fillId="4" borderId="21" xfId="0" applyFont="1" applyFill="1" applyBorder="1"/>
    <xf numFmtId="0" fontId="0" fillId="0" borderId="0" xfId="0" applyAlignment="1">
      <alignment horizontal="center" vertical="center"/>
    </xf>
    <xf numFmtId="0" fontId="9" fillId="2" borderId="0" xfId="0" applyFont="1" applyFill="1"/>
    <xf numFmtId="0" fontId="0" fillId="2" borderId="9" xfId="0" applyFill="1" applyBorder="1"/>
    <xf numFmtId="0" fontId="0" fillId="2" borderId="0" xfId="0" applyFill="1" applyAlignment="1">
      <alignment horizontal="center" vertical="center"/>
    </xf>
    <xf numFmtId="0" fontId="22" fillId="2" borderId="0" xfId="0" applyFont="1" applyFill="1" applyAlignment="1">
      <alignment vertical="center" textRotation="90"/>
    </xf>
    <xf numFmtId="0" fontId="23" fillId="2" borderId="0" xfId="0" applyFont="1" applyFill="1" applyAlignment="1">
      <alignment horizontal="center" vertical="center"/>
    </xf>
    <xf numFmtId="0" fontId="23" fillId="2" borderId="9" xfId="0" applyFont="1" applyFill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0" fillId="2" borderId="25" xfId="0" applyFill="1" applyBorder="1"/>
    <xf numFmtId="0" fontId="22" fillId="2" borderId="26" xfId="0" applyFont="1" applyFill="1" applyBorder="1" applyAlignment="1">
      <alignment vertical="center" textRotation="90"/>
    </xf>
    <xf numFmtId="0" fontId="9" fillId="3" borderId="27" xfId="0" applyFont="1" applyFill="1" applyBorder="1"/>
    <xf numFmtId="0" fontId="0" fillId="3" borderId="28" xfId="0" applyFill="1" applyBorder="1"/>
    <xf numFmtId="0" fontId="11" fillId="2" borderId="29" xfId="0" applyFont="1" applyFill="1" applyBorder="1" applyAlignment="1">
      <alignment horizontal="center"/>
    </xf>
    <xf numFmtId="0" fontId="11" fillId="2" borderId="12" xfId="0" applyFont="1" applyFill="1" applyBorder="1" applyAlignment="1">
      <alignment horizontal="center"/>
    </xf>
    <xf numFmtId="0" fontId="0" fillId="2" borderId="30" xfId="0" applyFill="1" applyBorder="1"/>
    <xf numFmtId="0" fontId="0" fillId="2" borderId="31" xfId="0" applyFill="1" applyBorder="1"/>
    <xf numFmtId="0" fontId="30" fillId="2" borderId="32" xfId="0" applyFont="1" applyFill="1" applyBorder="1" applyAlignment="1">
      <alignment vertical="center"/>
    </xf>
    <xf numFmtId="0" fontId="30" fillId="2" borderId="0" xfId="0" applyFont="1" applyFill="1" applyAlignment="1">
      <alignment vertical="center"/>
    </xf>
    <xf numFmtId="0" fontId="0" fillId="3" borderId="11" xfId="0" applyFill="1" applyBorder="1"/>
    <xf numFmtId="0" fontId="0" fillId="3" borderId="13" xfId="0" applyFill="1" applyBorder="1"/>
    <xf numFmtId="0" fontId="0" fillId="3" borderId="27" xfId="0" applyFill="1" applyBorder="1"/>
    <xf numFmtId="0" fontId="9" fillId="3" borderId="0" xfId="0" applyFont="1" applyFill="1"/>
    <xf numFmtId="0" fontId="31" fillId="2" borderId="9" xfId="0" applyFont="1" applyFill="1" applyBorder="1" applyAlignment="1">
      <alignment horizontal="center" vertical="center"/>
    </xf>
    <xf numFmtId="0" fontId="31" fillId="2" borderId="0" xfId="0" applyFont="1" applyFill="1" applyAlignment="1">
      <alignment horizontal="center" vertical="center"/>
    </xf>
    <xf numFmtId="0" fontId="32" fillId="2" borderId="10" xfId="0" applyFont="1" applyFill="1" applyBorder="1" applyAlignment="1">
      <alignment horizontal="left" vertical="center"/>
    </xf>
    <xf numFmtId="1" fontId="33" fillId="2" borderId="33" xfId="0" applyNumberFormat="1" applyFont="1" applyFill="1" applyBorder="1" applyAlignment="1">
      <alignment horizontal="center" vertical="center"/>
    </xf>
    <xf numFmtId="0" fontId="0" fillId="3" borderId="19" xfId="0" applyFill="1" applyBorder="1"/>
    <xf numFmtId="0" fontId="9" fillId="3" borderId="20" xfId="0" applyFont="1" applyFill="1" applyBorder="1"/>
    <xf numFmtId="0" fontId="11" fillId="2" borderId="16" xfId="0" applyFont="1" applyFill="1" applyBorder="1" applyAlignment="1">
      <alignment horizontal="center" vertical="top"/>
    </xf>
    <xf numFmtId="0" fontId="11" fillId="2" borderId="17" xfId="0" applyFont="1" applyFill="1" applyBorder="1" applyAlignment="1">
      <alignment horizontal="center" vertical="top"/>
    </xf>
    <xf numFmtId="0" fontId="0" fillId="2" borderId="18" xfId="0" applyFill="1" applyBorder="1"/>
    <xf numFmtId="1" fontId="33" fillId="2" borderId="34" xfId="0" applyNumberFormat="1" applyFont="1" applyFill="1" applyBorder="1" applyAlignment="1">
      <alignment horizontal="center" vertical="center"/>
    </xf>
    <xf numFmtId="0" fontId="34" fillId="3" borderId="27" xfId="0" applyFont="1" applyFill="1" applyBorder="1"/>
    <xf numFmtId="0" fontId="11" fillId="2" borderId="35" xfId="0" applyFont="1" applyFill="1" applyBorder="1" applyAlignment="1">
      <alignment horizontal="center"/>
    </xf>
    <xf numFmtId="0" fontId="11" fillId="2" borderId="36" xfId="0" applyFont="1" applyFill="1" applyBorder="1" applyAlignment="1">
      <alignment horizontal="center"/>
    </xf>
    <xf numFmtId="0" fontId="0" fillId="2" borderId="37" xfId="0" applyFill="1" applyBorder="1"/>
    <xf numFmtId="1" fontId="33" fillId="2" borderId="38" xfId="0" applyNumberFormat="1" applyFont="1" applyFill="1" applyBorder="1" applyAlignment="1">
      <alignment horizontal="center" vertical="center"/>
    </xf>
    <xf numFmtId="0" fontId="0" fillId="2" borderId="39" xfId="0" applyFill="1" applyBorder="1"/>
    <xf numFmtId="1" fontId="15" fillId="2" borderId="40" xfId="0" applyNumberFormat="1" applyFont="1" applyFill="1" applyBorder="1" applyAlignment="1">
      <alignment horizontal="center" vertical="center"/>
    </xf>
    <xf numFmtId="0" fontId="30" fillId="2" borderId="41" xfId="0" applyFont="1" applyFill="1" applyBorder="1" applyAlignment="1">
      <alignment vertical="center"/>
    </xf>
    <xf numFmtId="0" fontId="0" fillId="3" borderId="42" xfId="0" applyFill="1" applyBorder="1"/>
    <xf numFmtId="0" fontId="30" fillId="3" borderId="43" xfId="0" applyFont="1" applyFill="1" applyBorder="1" applyAlignment="1">
      <alignment vertical="center"/>
    </xf>
    <xf numFmtId="0" fontId="30" fillId="3" borderId="44" xfId="0" applyFont="1" applyFill="1" applyBorder="1" applyAlignment="1">
      <alignment vertical="center"/>
    </xf>
    <xf numFmtId="0" fontId="0" fillId="3" borderId="45" xfId="0" applyFill="1" applyBorder="1" applyAlignment="1">
      <alignment horizontal="center" vertical="center"/>
    </xf>
    <xf numFmtId="0" fontId="30" fillId="3" borderId="0" xfId="0" applyFont="1" applyFill="1" applyAlignment="1">
      <alignment vertical="center"/>
    </xf>
    <xf numFmtId="0" fontId="30" fillId="3" borderId="28" xfId="0" applyFont="1" applyFill="1" applyBorder="1" applyAlignment="1">
      <alignment vertical="center"/>
    </xf>
    <xf numFmtId="1" fontId="0" fillId="3" borderId="28" xfId="0" applyNumberFormat="1" applyFill="1" applyBorder="1" applyAlignment="1">
      <alignment horizontal="center" vertical="center"/>
    </xf>
    <xf numFmtId="0" fontId="0" fillId="3" borderId="46" xfId="0" applyFill="1" applyBorder="1" applyAlignment="1">
      <alignment horizontal="center" vertical="center"/>
    </xf>
    <xf numFmtId="0" fontId="0" fillId="3" borderId="47" xfId="0" applyFill="1" applyBorder="1" applyAlignment="1">
      <alignment horizontal="center" vertical="center"/>
    </xf>
    <xf numFmtId="1" fontId="0" fillId="3" borderId="48" xfId="0" applyNumberFormat="1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28" xfId="0" applyFill="1" applyBorder="1" applyAlignment="1">
      <alignment horizontal="center" vertical="center"/>
    </xf>
    <xf numFmtId="0" fontId="9" fillId="3" borderId="11" xfId="0" applyFont="1" applyFill="1" applyBorder="1"/>
    <xf numFmtId="0" fontId="0" fillId="3" borderId="12" xfId="0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11" fillId="2" borderId="49" xfId="0" applyFont="1" applyFill="1" applyBorder="1" applyAlignment="1">
      <alignment horizontal="center" vertical="top"/>
    </xf>
    <xf numFmtId="0" fontId="11" fillId="2" borderId="20" xfId="0" applyFont="1" applyFill="1" applyBorder="1" applyAlignment="1">
      <alignment horizontal="center" vertical="top"/>
    </xf>
    <xf numFmtId="0" fontId="0" fillId="2" borderId="50" xfId="0" applyFill="1" applyBorder="1"/>
    <xf numFmtId="0" fontId="0" fillId="2" borderId="51" xfId="0" applyFill="1" applyBorder="1"/>
    <xf numFmtId="0" fontId="0" fillId="2" borderId="52" xfId="0" applyFill="1" applyBorder="1"/>
    <xf numFmtId="0" fontId="23" fillId="3" borderId="27" xfId="0" applyFont="1" applyFill="1" applyBorder="1" applyAlignment="1">
      <alignment horizontal="center" vertical="center"/>
    </xf>
    <xf numFmtId="0" fontId="23" fillId="3" borderId="0" xfId="0" applyFont="1" applyFill="1" applyAlignment="1">
      <alignment horizontal="center" vertical="center"/>
    </xf>
    <xf numFmtId="0" fontId="23" fillId="3" borderId="28" xfId="0" applyFont="1" applyFill="1" applyBorder="1" applyAlignment="1">
      <alignment horizontal="center" vertical="center"/>
    </xf>
    <xf numFmtId="0" fontId="11" fillId="2" borderId="53" xfId="0" applyFont="1" applyFill="1" applyBorder="1" applyAlignment="1">
      <alignment horizontal="center" vertical="center"/>
    </xf>
    <xf numFmtId="0" fontId="31" fillId="2" borderId="15" xfId="0" applyFont="1" applyFill="1" applyBorder="1" applyAlignment="1">
      <alignment horizontal="center" vertical="center"/>
    </xf>
    <xf numFmtId="0" fontId="0" fillId="3" borderId="54" xfId="0" applyFill="1" applyBorder="1"/>
    <xf numFmtId="0" fontId="9" fillId="3" borderId="55" xfId="0" applyFont="1" applyFill="1" applyBorder="1"/>
    <xf numFmtId="0" fontId="0" fillId="3" borderId="55" xfId="0" applyFill="1" applyBorder="1"/>
    <xf numFmtId="0" fontId="0" fillId="3" borderId="48" xfId="0" applyFill="1" applyBorder="1"/>
    <xf numFmtId="0" fontId="11" fillId="2" borderId="56" xfId="0" applyFont="1" applyFill="1" applyBorder="1" applyAlignment="1">
      <alignment horizontal="center" vertical="center"/>
    </xf>
    <xf numFmtId="0" fontId="11" fillId="2" borderId="57" xfId="0" applyFont="1" applyFill="1" applyBorder="1" applyAlignment="1">
      <alignment horizontal="center" vertical="center"/>
    </xf>
    <xf numFmtId="0" fontId="0" fillId="3" borderId="55" xfId="0" applyFill="1" applyBorder="1" applyAlignment="1">
      <alignment horizontal="center" vertical="center"/>
    </xf>
    <xf numFmtId="0" fontId="0" fillId="3" borderId="48" xfId="0" applyFill="1" applyBorder="1" applyAlignment="1">
      <alignment horizontal="center" vertical="center"/>
    </xf>
    <xf numFmtId="0" fontId="11" fillId="2" borderId="58" xfId="0" applyFont="1" applyFill="1" applyBorder="1" applyAlignment="1">
      <alignment horizontal="center" vertical="center"/>
    </xf>
    <xf numFmtId="0" fontId="38" fillId="2" borderId="0" xfId="0" applyFont="1" applyFill="1"/>
    <xf numFmtId="0" fontId="0" fillId="4" borderId="11" xfId="0" applyFill="1" applyBorder="1"/>
    <xf numFmtId="0" fontId="0" fillId="4" borderId="12" xfId="0" applyFill="1" applyBorder="1"/>
    <xf numFmtId="0" fontId="0" fillId="4" borderId="13" xfId="0" applyFill="1" applyBorder="1"/>
    <xf numFmtId="0" fontId="0" fillId="4" borderId="14" xfId="0" applyFill="1" applyBorder="1"/>
    <xf numFmtId="0" fontId="0" fillId="4" borderId="0" xfId="0" applyFill="1"/>
    <xf numFmtId="0" fontId="0" fillId="4" borderId="15" xfId="0" applyFill="1" applyBorder="1"/>
    <xf numFmtId="0" fontId="32" fillId="4" borderId="59" xfId="0" applyFont="1" applyFill="1" applyBorder="1"/>
    <xf numFmtId="0" fontId="32" fillId="4" borderId="60" xfId="0" applyFont="1" applyFill="1" applyBorder="1"/>
    <xf numFmtId="0" fontId="32" fillId="4" borderId="60" xfId="0" applyFont="1" applyFill="1" applyBorder="1" applyAlignment="1">
      <alignment horizontal="center"/>
    </xf>
    <xf numFmtId="0" fontId="11" fillId="4" borderId="60" xfId="0" applyFont="1" applyFill="1" applyBorder="1"/>
    <xf numFmtId="0" fontId="11" fillId="4" borderId="20" xfId="0" applyFont="1" applyFill="1" applyBorder="1" applyAlignment="1">
      <alignment horizontal="center"/>
    </xf>
    <xf numFmtId="0" fontId="11" fillId="2" borderId="0" xfId="0" applyFont="1" applyFill="1" applyAlignment="1">
      <alignment horizontal="center"/>
    </xf>
    <xf numFmtId="0" fontId="13" fillId="2" borderId="22" xfId="0" applyFont="1" applyFill="1" applyBorder="1" applyAlignment="1">
      <alignment horizontal="center" vertical="center"/>
    </xf>
    <xf numFmtId="0" fontId="14" fillId="2" borderId="22" xfId="0" applyFont="1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0" xfId="0" applyAlignment="1">
      <alignment vertical="center"/>
    </xf>
    <xf numFmtId="0" fontId="5" fillId="3" borderId="0" xfId="0" applyFont="1" applyFill="1" applyAlignment="1">
      <alignment horizontal="center" vertical="center" wrapText="1"/>
    </xf>
    <xf numFmtId="0" fontId="42" fillId="3" borderId="0" xfId="0" applyFont="1" applyFill="1"/>
    <xf numFmtId="0" fontId="11" fillId="3" borderId="0" xfId="0" applyFont="1" applyFill="1" applyAlignment="1">
      <alignment horizontal="center"/>
    </xf>
    <xf numFmtId="0" fontId="45" fillId="3" borderId="0" xfId="0" applyFont="1" applyFill="1"/>
    <xf numFmtId="0" fontId="11" fillId="3" borderId="0" xfId="0" applyFont="1" applyFill="1" applyAlignment="1">
      <alignment horizontal="center" vertical="center"/>
    </xf>
    <xf numFmtId="0" fontId="11" fillId="3" borderId="0" xfId="0" applyFont="1" applyFill="1"/>
    <xf numFmtId="0" fontId="22" fillId="3" borderId="0" xfId="0" applyFont="1" applyFill="1"/>
    <xf numFmtId="0" fontId="0" fillId="3" borderId="61" xfId="0" applyFill="1" applyBorder="1" applyAlignment="1">
      <alignment horizontal="center" vertical="center"/>
    </xf>
    <xf numFmtId="0" fontId="11" fillId="3" borderId="0" xfId="0" applyFont="1" applyFill="1" applyAlignment="1">
      <alignment vertical="center"/>
    </xf>
    <xf numFmtId="0" fontId="22" fillId="3" borderId="55" xfId="0" applyFont="1" applyFill="1" applyBorder="1"/>
    <xf numFmtId="0" fontId="42" fillId="3" borderId="0" xfId="0" applyFont="1" applyFill="1" applyAlignment="1">
      <alignment horizontal="center" vertical="center"/>
    </xf>
    <xf numFmtId="0" fontId="43" fillId="3" borderId="0" xfId="0" applyFont="1" applyFill="1"/>
    <xf numFmtId="0" fontId="0" fillId="3" borderId="0" xfId="0" applyFill="1" applyAlignment="1">
      <alignment vertical="center"/>
    </xf>
    <xf numFmtId="0" fontId="42" fillId="3" borderId="55" xfId="0" applyFont="1" applyFill="1" applyBorder="1"/>
    <xf numFmtId="0" fontId="43" fillId="3" borderId="55" xfId="0" applyFont="1" applyFill="1" applyBorder="1"/>
    <xf numFmtId="0" fontId="0" fillId="3" borderId="55" xfId="0" applyFill="1" applyBorder="1" applyAlignment="1">
      <alignment vertical="center"/>
    </xf>
    <xf numFmtId="0" fontId="42" fillId="2" borderId="0" xfId="0" applyFont="1" applyFill="1"/>
    <xf numFmtId="0" fontId="43" fillId="2" borderId="0" xfId="0" applyFont="1" applyFill="1"/>
    <xf numFmtId="0" fontId="22" fillId="2" borderId="0" xfId="0" applyFont="1" applyFill="1"/>
    <xf numFmtId="0" fontId="37" fillId="2" borderId="0" xfId="0" applyFont="1" applyFill="1"/>
    <xf numFmtId="0" fontId="22" fillId="2" borderId="10" xfId="0" applyFont="1" applyFill="1" applyBorder="1"/>
    <xf numFmtId="0" fontId="22" fillId="2" borderId="0" xfId="0" applyFont="1" applyFill="1" applyAlignment="1">
      <alignment horizontal="center" vertical="center"/>
    </xf>
    <xf numFmtId="0" fontId="22" fillId="2" borderId="0" xfId="0" applyFont="1" applyFill="1" applyAlignment="1">
      <alignment vertical="center"/>
    </xf>
    <xf numFmtId="0" fontId="22" fillId="0" borderId="0" xfId="0" applyFont="1"/>
    <xf numFmtId="0" fontId="12" fillId="2" borderId="10" xfId="0" applyFont="1" applyFill="1" applyBorder="1" applyAlignment="1">
      <alignment vertical="center"/>
    </xf>
    <xf numFmtId="0" fontId="12" fillId="2" borderId="0" xfId="0" applyFont="1" applyFill="1" applyAlignment="1">
      <alignment vertical="center"/>
    </xf>
    <xf numFmtId="0" fontId="0" fillId="2" borderId="23" xfId="0" applyFill="1" applyBorder="1" applyAlignment="1">
      <alignment horizontal="center"/>
    </xf>
    <xf numFmtId="0" fontId="21" fillId="2" borderId="10" xfId="0" applyFont="1" applyFill="1" applyBorder="1" applyAlignment="1">
      <alignment vertical="center"/>
    </xf>
    <xf numFmtId="0" fontId="21" fillId="2" borderId="0" xfId="0" applyFont="1" applyFill="1" applyAlignment="1">
      <alignment vertical="center"/>
    </xf>
    <xf numFmtId="0" fontId="11" fillId="5" borderId="0" xfId="0" applyFont="1" applyFill="1" applyAlignment="1">
      <alignment horizontal="center" vertical="center"/>
    </xf>
    <xf numFmtId="0" fontId="28" fillId="4" borderId="0" xfId="0" applyFont="1" applyFill="1" applyAlignment="1">
      <alignment horizontal="center"/>
    </xf>
    <xf numFmtId="0" fontId="11" fillId="4" borderId="12" xfId="0" applyFont="1" applyFill="1" applyBorder="1" applyAlignment="1">
      <alignment horizontal="center"/>
    </xf>
    <xf numFmtId="0" fontId="19" fillId="2" borderId="0" xfId="0" applyFont="1" applyFill="1"/>
    <xf numFmtId="0" fontId="51" fillId="3" borderId="27" xfId="0" applyFont="1" applyFill="1" applyBorder="1"/>
    <xf numFmtId="0" fontId="52" fillId="3" borderId="0" xfId="0" applyFont="1" applyFill="1" applyAlignment="1">
      <alignment horizontal="center"/>
    </xf>
    <xf numFmtId="0" fontId="53" fillId="3" borderId="0" xfId="0" applyFont="1" applyFill="1" applyAlignment="1">
      <alignment horizontal="center"/>
    </xf>
    <xf numFmtId="0" fontId="11" fillId="0" borderId="29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0" fillId="0" borderId="30" xfId="0" applyBorder="1"/>
    <xf numFmtId="0" fontId="31" fillId="0" borderId="9" xfId="0" applyFont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2" fillId="0" borderId="10" xfId="0" applyFont="1" applyBorder="1" applyAlignment="1">
      <alignment horizontal="left" vertical="center"/>
    </xf>
    <xf numFmtId="0" fontId="11" fillId="0" borderId="16" xfId="0" applyFont="1" applyBorder="1" applyAlignment="1">
      <alignment horizontal="center" vertical="top"/>
    </xf>
    <xf numFmtId="0" fontId="11" fillId="0" borderId="17" xfId="0" applyFont="1" applyBorder="1" applyAlignment="1">
      <alignment horizontal="center" vertical="top"/>
    </xf>
    <xf numFmtId="0" fontId="0" fillId="0" borderId="18" xfId="0" applyBorder="1"/>
    <xf numFmtId="0" fontId="11" fillId="0" borderId="35" xfId="0" applyFont="1" applyBorder="1" applyAlignment="1">
      <alignment horizontal="center"/>
    </xf>
    <xf numFmtId="0" fontId="11" fillId="0" borderId="36" xfId="0" applyFont="1" applyBorder="1" applyAlignment="1">
      <alignment horizontal="center"/>
    </xf>
    <xf numFmtId="0" fontId="0" fillId="0" borderId="37" xfId="0" applyBorder="1"/>
    <xf numFmtId="0" fontId="11" fillId="0" borderId="49" xfId="0" applyFont="1" applyBorder="1" applyAlignment="1">
      <alignment horizontal="center" vertical="top"/>
    </xf>
    <xf numFmtId="0" fontId="11" fillId="0" borderId="20" xfId="0" applyFont="1" applyBorder="1" applyAlignment="1">
      <alignment horizontal="center" vertical="top"/>
    </xf>
    <xf numFmtId="0" fontId="0" fillId="0" borderId="50" xfId="0" applyBorder="1"/>
    <xf numFmtId="0" fontId="0" fillId="10" borderId="0" xfId="0" applyFill="1"/>
    <xf numFmtId="49" fontId="9" fillId="10" borderId="62" xfId="0" applyNumberFormat="1" applyFont="1" applyFill="1" applyBorder="1"/>
    <xf numFmtId="0" fontId="0" fillId="10" borderId="62" xfId="0" applyFill="1" applyBorder="1"/>
    <xf numFmtId="49" fontId="0" fillId="10" borderId="0" xfId="0" applyNumberFormat="1" applyFill="1"/>
    <xf numFmtId="0" fontId="0" fillId="10" borderId="63" xfId="0" applyFill="1" applyBorder="1"/>
    <xf numFmtId="49" fontId="0" fillId="10" borderId="64" xfId="0" applyNumberFormat="1" applyFill="1" applyBorder="1"/>
    <xf numFmtId="49" fontId="0" fillId="10" borderId="62" xfId="0" applyNumberFormat="1" applyFill="1" applyBorder="1"/>
    <xf numFmtId="49" fontId="0" fillId="10" borderId="63" xfId="0" applyNumberFormat="1" applyFill="1" applyBorder="1"/>
    <xf numFmtId="49" fontId="36" fillId="11" borderId="0" xfId="0" applyNumberFormat="1" applyFont="1" applyFill="1" applyAlignment="1">
      <alignment horizontal="center" vertical="center"/>
    </xf>
    <xf numFmtId="49" fontId="36" fillId="11" borderId="64" xfId="0" applyNumberFormat="1" applyFont="1" applyFill="1" applyBorder="1" applyAlignment="1">
      <alignment horizontal="center" vertical="center"/>
    </xf>
    <xf numFmtId="0" fontId="0" fillId="10" borderId="0" xfId="0" applyFill="1" applyAlignment="1">
      <alignment horizontal="right"/>
    </xf>
    <xf numFmtId="49" fontId="9" fillId="10" borderId="65" xfId="0" applyNumberFormat="1" applyFont="1" applyFill="1" applyBorder="1" applyAlignment="1">
      <alignment horizontal="right"/>
    </xf>
    <xf numFmtId="0" fontId="0" fillId="10" borderId="65" xfId="0" applyFill="1" applyBorder="1" applyAlignment="1">
      <alignment horizontal="right"/>
    </xf>
    <xf numFmtId="0" fontId="0" fillId="10" borderId="66" xfId="0" applyFill="1" applyBorder="1" applyAlignment="1">
      <alignment horizontal="right"/>
    </xf>
    <xf numFmtId="0" fontId="0" fillId="0" borderId="0" xfId="0" applyAlignment="1">
      <alignment horizontal="right"/>
    </xf>
    <xf numFmtId="0" fontId="55" fillId="0" borderId="0" xfId="0" applyFont="1" applyAlignment="1">
      <alignment vertical="center"/>
    </xf>
    <xf numFmtId="0" fontId="55" fillId="11" borderId="0" xfId="0" applyFont="1" applyFill="1" applyAlignment="1">
      <alignment horizontal="center" vertical="center"/>
    </xf>
    <xf numFmtId="0" fontId="55" fillId="11" borderId="64" xfId="0" applyFont="1" applyFill="1" applyBorder="1" applyAlignment="1">
      <alignment horizontal="center" vertical="center"/>
    </xf>
    <xf numFmtId="1" fontId="0" fillId="3" borderId="137" xfId="0" applyNumberFormat="1" applyFill="1" applyBorder="1" applyAlignment="1">
      <alignment horizontal="center" vertical="center"/>
    </xf>
    <xf numFmtId="1" fontId="0" fillId="3" borderId="138" xfId="0" applyNumberFormat="1" applyFill="1" applyBorder="1" applyAlignment="1">
      <alignment horizontal="center" vertical="center"/>
    </xf>
    <xf numFmtId="0" fontId="0" fillId="12" borderId="139" xfId="0" applyFill="1" applyBorder="1"/>
    <xf numFmtId="0" fontId="21" fillId="2" borderId="67" xfId="0" applyFont="1" applyFill="1" applyBorder="1" applyAlignment="1">
      <alignment horizontal="center" vertical="center"/>
    </xf>
    <xf numFmtId="0" fontId="21" fillId="2" borderId="68" xfId="0" applyFont="1" applyFill="1" applyBorder="1" applyAlignment="1">
      <alignment horizontal="center" vertical="center"/>
    </xf>
    <xf numFmtId="0" fontId="21" fillId="2" borderId="69" xfId="0" applyFont="1" applyFill="1" applyBorder="1" applyAlignment="1">
      <alignment horizontal="center" vertical="center"/>
    </xf>
    <xf numFmtId="0" fontId="21" fillId="2" borderId="67" xfId="0" applyFont="1" applyFill="1" applyBorder="1" applyAlignment="1">
      <alignment vertical="center"/>
    </xf>
    <xf numFmtId="0" fontId="21" fillId="2" borderId="68" xfId="0" applyFont="1" applyFill="1" applyBorder="1" applyAlignment="1">
      <alignment vertical="center"/>
    </xf>
    <xf numFmtId="0" fontId="21" fillId="2" borderId="69" xfId="0" applyFont="1" applyFill="1" applyBorder="1" applyAlignment="1">
      <alignment vertical="center"/>
    </xf>
    <xf numFmtId="0" fontId="0" fillId="2" borderId="67" xfId="0" applyFill="1" applyBorder="1" applyAlignment="1">
      <alignment vertical="center"/>
    </xf>
    <xf numFmtId="0" fontId="0" fillId="2" borderId="68" xfId="0" applyFill="1" applyBorder="1" applyAlignment="1">
      <alignment vertical="center"/>
    </xf>
    <xf numFmtId="0" fontId="0" fillId="2" borderId="69" xfId="0" applyFill="1" applyBorder="1" applyAlignment="1">
      <alignment vertical="center"/>
    </xf>
    <xf numFmtId="0" fontId="0" fillId="0" borderId="62" xfId="0" applyBorder="1"/>
    <xf numFmtId="0" fontId="0" fillId="13" borderId="0" xfId="0" applyFill="1"/>
    <xf numFmtId="0" fontId="0" fillId="13" borderId="70" xfId="0" applyFill="1" applyBorder="1" applyAlignment="1">
      <alignment horizontal="center"/>
    </xf>
    <xf numFmtId="0" fontId="0" fillId="13" borderId="0" xfId="0" applyFill="1" applyAlignment="1">
      <alignment horizontal="center" vertical="center"/>
    </xf>
    <xf numFmtId="0" fontId="0" fillId="13" borderId="0" xfId="0" applyFill="1" applyAlignment="1">
      <alignment horizontal="center"/>
    </xf>
    <xf numFmtId="0" fontId="0" fillId="13" borderId="71" xfId="0" applyFill="1" applyBorder="1"/>
    <xf numFmtId="0" fontId="0" fillId="13" borderId="70" xfId="0" applyFill="1" applyBorder="1"/>
    <xf numFmtId="0" fontId="0" fillId="13" borderId="72" xfId="0" applyFill="1" applyBorder="1" applyAlignment="1">
      <alignment horizontal="center"/>
    </xf>
    <xf numFmtId="0" fontId="0" fillId="13" borderId="73" xfId="0" applyFill="1" applyBorder="1" applyAlignment="1">
      <alignment horizontal="center" vertical="center"/>
    </xf>
    <xf numFmtId="0" fontId="0" fillId="13" borderId="73" xfId="0" applyFill="1" applyBorder="1" applyAlignment="1">
      <alignment horizontal="center"/>
    </xf>
    <xf numFmtId="0" fontId="0" fillId="13" borderId="73" xfId="0" applyFill="1" applyBorder="1"/>
    <xf numFmtId="0" fontId="0" fillId="13" borderId="74" xfId="0" applyFill="1" applyBorder="1"/>
    <xf numFmtId="0" fontId="0" fillId="13" borderId="72" xfId="0" applyFill="1" applyBorder="1"/>
    <xf numFmtId="0" fontId="0" fillId="0" borderId="75" xfId="0" applyBorder="1"/>
    <xf numFmtId="0" fontId="0" fillId="0" borderId="64" xfId="0" applyBorder="1"/>
    <xf numFmtId="0" fontId="0" fillId="0" borderId="63" xfId="0" applyBorder="1"/>
    <xf numFmtId="0" fontId="21" fillId="2" borderId="103" xfId="0" applyFont="1" applyFill="1" applyBorder="1" applyAlignment="1">
      <alignment horizontal="center" vertical="center"/>
    </xf>
    <xf numFmtId="0" fontId="21" fillId="2" borderId="104" xfId="0" applyFont="1" applyFill="1" applyBorder="1" applyAlignment="1">
      <alignment horizontal="center" vertical="center"/>
    </xf>
    <xf numFmtId="0" fontId="21" fillId="2" borderId="117" xfId="0" applyFont="1" applyFill="1" applyBorder="1" applyAlignment="1">
      <alignment horizontal="center" vertical="center"/>
    </xf>
    <xf numFmtId="0" fontId="65" fillId="2" borderId="0" xfId="0" applyFont="1" applyFill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8" fillId="3" borderId="76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2" borderId="77" xfId="0" applyFont="1" applyFill="1" applyBorder="1" applyAlignment="1">
      <alignment horizontal="center" vertical="center"/>
    </xf>
    <xf numFmtId="0" fontId="6" fillId="6" borderId="0" xfId="0" applyFont="1" applyFill="1" applyAlignment="1">
      <alignment horizontal="center" vertical="center" wrapText="1"/>
    </xf>
    <xf numFmtId="0" fontId="7" fillId="7" borderId="0" xfId="0" applyFont="1" applyFill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2" fillId="2" borderId="11" xfId="0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/>
    </xf>
    <xf numFmtId="0" fontId="12" fillId="2" borderId="13" xfId="0" applyFont="1" applyFill="1" applyBorder="1" applyAlignment="1">
      <alignment horizontal="center" vertical="center"/>
    </xf>
    <xf numFmtId="0" fontId="12" fillId="2" borderId="14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2" fillId="2" borderId="15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center" vertical="center"/>
    </xf>
    <xf numFmtId="0" fontId="12" fillId="2" borderId="20" xfId="0" applyFont="1" applyFill="1" applyBorder="1" applyAlignment="1">
      <alignment horizontal="center" vertical="center"/>
    </xf>
    <xf numFmtId="0" fontId="12" fillId="2" borderId="21" xfId="0" applyFont="1" applyFill="1" applyBorder="1" applyAlignment="1">
      <alignment horizontal="center" vertical="center"/>
    </xf>
    <xf numFmtId="0" fontId="14" fillId="2" borderId="78" xfId="0" applyFont="1" applyFill="1" applyBorder="1" applyAlignment="1">
      <alignment horizontal="center" vertical="center"/>
    </xf>
    <xf numFmtId="0" fontId="15" fillId="2" borderId="79" xfId="0" applyFont="1" applyFill="1" applyBorder="1" applyAlignment="1">
      <alignment horizontal="center" vertical="center"/>
    </xf>
    <xf numFmtId="0" fontId="20" fillId="2" borderId="38" xfId="0" applyFont="1" applyFill="1" applyBorder="1" applyAlignment="1">
      <alignment horizontal="center" vertical="center"/>
    </xf>
    <xf numFmtId="0" fontId="14" fillId="2" borderId="80" xfId="0" applyFont="1" applyFill="1" applyBorder="1" applyAlignment="1">
      <alignment horizontal="center" vertical="center"/>
    </xf>
    <xf numFmtId="0" fontId="15" fillId="2" borderId="81" xfId="0" applyFont="1" applyFill="1" applyBorder="1" applyAlignment="1">
      <alignment horizontal="center" vertical="center"/>
    </xf>
    <xf numFmtId="0" fontId="20" fillId="2" borderId="34" xfId="0" applyFont="1" applyFill="1" applyBorder="1" applyAlignment="1">
      <alignment horizontal="center" vertical="center"/>
    </xf>
    <xf numFmtId="0" fontId="13" fillId="2" borderId="77" xfId="0" applyFont="1" applyFill="1" applyBorder="1" applyAlignment="1">
      <alignment horizontal="center" vertical="center"/>
    </xf>
    <xf numFmtId="0" fontId="14" fillId="2" borderId="82" xfId="0" applyFont="1" applyFill="1" applyBorder="1" applyAlignment="1">
      <alignment horizontal="center" vertical="center"/>
    </xf>
    <xf numFmtId="0" fontId="15" fillId="2" borderId="47" xfId="0" applyFont="1" applyFill="1" applyBorder="1" applyAlignment="1">
      <alignment horizontal="center" vertical="center"/>
    </xf>
    <xf numFmtId="0" fontId="20" fillId="2" borderId="56" xfId="0" applyFont="1" applyFill="1" applyBorder="1" applyAlignment="1">
      <alignment horizontal="center" vertical="center"/>
    </xf>
    <xf numFmtId="0" fontId="18" fillId="2" borderId="77" xfId="0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/>
    </xf>
    <xf numFmtId="0" fontId="15" fillId="2" borderId="83" xfId="0" applyFont="1" applyFill="1" applyBorder="1" applyAlignment="1">
      <alignment horizontal="center" vertical="center"/>
    </xf>
    <xf numFmtId="0" fontId="20" fillId="2" borderId="33" xfId="0" applyFont="1" applyFill="1" applyBorder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0" fontId="12" fillId="2" borderId="76" xfId="0" applyFont="1" applyFill="1" applyBorder="1" applyAlignment="1">
      <alignment horizontal="center" vertical="center"/>
    </xf>
    <xf numFmtId="0" fontId="21" fillId="2" borderId="38" xfId="0" applyFont="1" applyFill="1" applyBorder="1" applyAlignment="1">
      <alignment horizontal="center"/>
    </xf>
    <xf numFmtId="0" fontId="21" fillId="2" borderId="34" xfId="0" applyFont="1" applyFill="1" applyBorder="1" applyAlignment="1">
      <alignment horizontal="center"/>
    </xf>
    <xf numFmtId="0" fontId="21" fillId="2" borderId="56" xfId="0" applyFont="1" applyFill="1" applyBorder="1" applyAlignment="1">
      <alignment horizontal="center"/>
    </xf>
    <xf numFmtId="0" fontId="21" fillId="2" borderId="33" xfId="0" applyFont="1" applyFill="1" applyBorder="1" applyAlignment="1">
      <alignment horizontal="center"/>
    </xf>
    <xf numFmtId="0" fontId="0" fillId="2" borderId="38" xfId="0" applyFill="1" applyBorder="1" applyAlignment="1">
      <alignment horizontal="center" vertical="center"/>
    </xf>
    <xf numFmtId="0" fontId="14" fillId="2" borderId="79" xfId="0" applyFont="1" applyFill="1" applyBorder="1" applyAlignment="1">
      <alignment horizontal="center" vertical="center"/>
    </xf>
    <xf numFmtId="0" fontId="0" fillId="2" borderId="34" xfId="0" applyFill="1" applyBorder="1" applyAlignment="1">
      <alignment horizontal="center" vertical="center"/>
    </xf>
    <xf numFmtId="0" fontId="14" fillId="2" borderId="81" xfId="0" applyFont="1" applyFill="1" applyBorder="1" applyAlignment="1">
      <alignment horizontal="center" vertical="center"/>
    </xf>
    <xf numFmtId="0" fontId="0" fillId="2" borderId="33" xfId="0" applyFill="1" applyBorder="1" applyAlignment="1">
      <alignment horizontal="center" vertical="center"/>
    </xf>
    <xf numFmtId="0" fontId="14" fillId="2" borderId="83" xfId="0" applyFont="1" applyFill="1" applyBorder="1" applyAlignment="1">
      <alignment horizontal="center" vertical="center"/>
    </xf>
    <xf numFmtId="0" fontId="17" fillId="8" borderId="12" xfId="0" applyFont="1" applyFill="1" applyBorder="1" applyAlignment="1">
      <alignment horizontal="center" vertical="center"/>
    </xf>
    <xf numFmtId="0" fontId="16" fillId="5" borderId="0" xfId="0" applyFont="1" applyFill="1" applyAlignment="1">
      <alignment horizontal="center" vertical="center"/>
    </xf>
    <xf numFmtId="0" fontId="61" fillId="6" borderId="0" xfId="0" applyFont="1" applyFill="1" applyAlignment="1">
      <alignment horizontal="center" vertical="center" wrapText="1"/>
    </xf>
    <xf numFmtId="0" fontId="65" fillId="2" borderId="94" xfId="0" applyFont="1" applyFill="1" applyBorder="1" applyAlignment="1">
      <alignment horizontal="center" vertical="center" wrapText="1"/>
    </xf>
    <xf numFmtId="0" fontId="65" fillId="2" borderId="95" xfId="0" applyFont="1" applyFill="1" applyBorder="1" applyAlignment="1">
      <alignment horizontal="center" vertical="center" wrapText="1"/>
    </xf>
    <xf numFmtId="0" fontId="65" fillId="2" borderId="96" xfId="0" applyFont="1" applyFill="1" applyBorder="1" applyAlignment="1">
      <alignment horizontal="center" vertical="center" wrapText="1"/>
    </xf>
    <xf numFmtId="0" fontId="65" fillId="2" borderId="70" xfId="0" applyFont="1" applyFill="1" applyBorder="1" applyAlignment="1">
      <alignment horizontal="center" vertical="center" wrapText="1"/>
    </xf>
    <xf numFmtId="0" fontId="65" fillId="2" borderId="0" xfId="0" applyFont="1" applyFill="1" applyAlignment="1">
      <alignment horizontal="center" vertical="center" wrapText="1"/>
    </xf>
    <xf numFmtId="0" fontId="65" fillId="2" borderId="71" xfId="0" applyFont="1" applyFill="1" applyBorder="1" applyAlignment="1">
      <alignment horizontal="center" vertical="center" wrapText="1"/>
    </xf>
    <xf numFmtId="0" fontId="65" fillId="2" borderId="72" xfId="0" applyFont="1" applyFill="1" applyBorder="1" applyAlignment="1">
      <alignment horizontal="center" vertical="center" wrapText="1"/>
    </xf>
    <xf numFmtId="0" fontId="65" fillId="2" borderId="73" xfId="0" applyFont="1" applyFill="1" applyBorder="1" applyAlignment="1">
      <alignment horizontal="center" vertical="center" wrapText="1"/>
    </xf>
    <xf numFmtId="0" fontId="65" fillId="2" borderId="74" xfId="0" applyFont="1" applyFill="1" applyBorder="1" applyAlignment="1">
      <alignment horizontal="center" vertical="center" wrapText="1"/>
    </xf>
    <xf numFmtId="0" fontId="28" fillId="2" borderId="80" xfId="0" applyFont="1" applyFill="1" applyBorder="1" applyAlignment="1">
      <alignment horizontal="center" vertical="center"/>
    </xf>
    <xf numFmtId="0" fontId="35" fillId="2" borderId="84" xfId="0" applyFont="1" applyFill="1" applyBorder="1" applyAlignment="1">
      <alignment horizontal="center" vertical="center"/>
    </xf>
    <xf numFmtId="0" fontId="28" fillId="2" borderId="78" xfId="0" applyFont="1" applyFill="1" applyBorder="1" applyAlignment="1">
      <alignment horizontal="center" vertical="center"/>
    </xf>
    <xf numFmtId="0" fontId="35" fillId="2" borderId="85" xfId="0" applyFont="1" applyFill="1" applyBorder="1" applyAlignment="1">
      <alignment horizontal="center" vertical="center"/>
    </xf>
    <xf numFmtId="0" fontId="28" fillId="2" borderId="5" xfId="0" applyFont="1" applyFill="1" applyBorder="1" applyAlignment="1">
      <alignment horizontal="center" vertical="center"/>
    </xf>
    <xf numFmtId="0" fontId="29" fillId="2" borderId="86" xfId="0" applyFont="1" applyFill="1" applyBorder="1" applyAlignment="1">
      <alignment horizontal="center" vertical="center"/>
    </xf>
    <xf numFmtId="0" fontId="24" fillId="2" borderId="76" xfId="0" applyFont="1" applyFill="1" applyBorder="1" applyAlignment="1">
      <alignment horizontal="center" vertical="center"/>
    </xf>
    <xf numFmtId="0" fontId="37" fillId="2" borderId="0" xfId="0" applyFont="1" applyFill="1" applyAlignment="1">
      <alignment horizontal="center"/>
    </xf>
    <xf numFmtId="0" fontId="28" fillId="0" borderId="78" xfId="0" applyFont="1" applyBorder="1" applyAlignment="1">
      <alignment horizontal="center" vertical="center"/>
    </xf>
    <xf numFmtId="0" fontId="35" fillId="0" borderId="85" xfId="0" applyFont="1" applyBorder="1" applyAlignment="1">
      <alignment horizontal="center" vertical="center"/>
    </xf>
    <xf numFmtId="0" fontId="0" fillId="0" borderId="38" xfId="0" applyBorder="1" applyAlignment="1">
      <alignment horizontal="center"/>
    </xf>
    <xf numFmtId="0" fontId="0" fillId="2" borderId="0" xfId="0" applyFill="1" applyAlignment="1">
      <alignment horizontal="center" vertical="center"/>
    </xf>
    <xf numFmtId="0" fontId="28" fillId="0" borderId="80" xfId="0" applyFont="1" applyBorder="1" applyAlignment="1">
      <alignment horizontal="center" vertical="center"/>
    </xf>
    <xf numFmtId="0" fontId="35" fillId="0" borderId="84" xfId="0" applyFont="1" applyBorder="1" applyAlignment="1">
      <alignment horizontal="center" vertical="center"/>
    </xf>
    <xf numFmtId="0" fontId="0" fillId="0" borderId="34" xfId="0" applyBorder="1" applyAlignment="1">
      <alignment horizontal="center"/>
    </xf>
    <xf numFmtId="0" fontId="30" fillId="3" borderId="87" xfId="0" applyFont="1" applyFill="1" applyBorder="1" applyAlignment="1">
      <alignment horizontal="center" vertical="center"/>
    </xf>
    <xf numFmtId="0" fontId="28" fillId="0" borderId="5" xfId="0" applyFont="1" applyBorder="1" applyAlignment="1">
      <alignment horizontal="center" vertical="center"/>
    </xf>
    <xf numFmtId="0" fontId="29" fillId="0" borderId="86" xfId="0" applyFont="1" applyBorder="1" applyAlignment="1">
      <alignment horizontal="center" vertical="center"/>
    </xf>
    <xf numFmtId="0" fontId="0" fillId="0" borderId="33" xfId="0" applyBorder="1" applyAlignment="1">
      <alignment horizontal="center"/>
    </xf>
    <xf numFmtId="0" fontId="0" fillId="2" borderId="38" xfId="0" applyFill="1" applyBorder="1" applyAlignment="1">
      <alignment horizontal="center"/>
    </xf>
    <xf numFmtId="0" fontId="0" fillId="2" borderId="34" xfId="0" applyFill="1" applyBorder="1" applyAlignment="1">
      <alignment horizontal="center"/>
    </xf>
    <xf numFmtId="0" fontId="0" fillId="3" borderId="27" xfId="0" applyFill="1" applyBorder="1" applyAlignment="1">
      <alignment horizontal="center" vertical="center"/>
    </xf>
    <xf numFmtId="0" fontId="0" fillId="3" borderId="54" xfId="0" applyFill="1" applyBorder="1" applyAlignment="1">
      <alignment horizontal="center" vertical="center"/>
    </xf>
    <xf numFmtId="0" fontId="36" fillId="3" borderId="43" xfId="0" applyFont="1" applyFill="1" applyBorder="1" applyAlignment="1">
      <alignment horizontal="center"/>
    </xf>
    <xf numFmtId="0" fontId="36" fillId="3" borderId="88" xfId="0" applyFont="1" applyFill="1" applyBorder="1" applyAlignment="1">
      <alignment horizontal="center" vertical="center"/>
    </xf>
    <xf numFmtId="0" fontId="22" fillId="2" borderId="78" xfId="0" applyFont="1" applyFill="1" applyBorder="1" applyAlignment="1">
      <alignment horizontal="center" vertical="center"/>
    </xf>
    <xf numFmtId="0" fontId="22" fillId="2" borderId="40" xfId="0" applyFont="1" applyFill="1" applyBorder="1" applyAlignment="1">
      <alignment horizontal="right" vertical="center"/>
    </xf>
    <xf numFmtId="0" fontId="0" fillId="2" borderId="33" xfId="0" applyFill="1" applyBorder="1" applyAlignment="1">
      <alignment horizontal="center"/>
    </xf>
    <xf numFmtId="0" fontId="22" fillId="2" borderId="5" xfId="0" applyFont="1" applyFill="1" applyBorder="1" applyAlignment="1">
      <alignment horizontal="center" vertical="center"/>
    </xf>
    <xf numFmtId="0" fontId="22" fillId="2" borderId="80" xfId="0" applyFont="1" applyFill="1" applyBorder="1" applyAlignment="1">
      <alignment horizontal="center" vertical="center"/>
    </xf>
    <xf numFmtId="0" fontId="5" fillId="3" borderId="88" xfId="0" applyFont="1" applyFill="1" applyBorder="1" applyAlignment="1">
      <alignment horizontal="center" vertical="center" wrapText="1"/>
    </xf>
    <xf numFmtId="0" fontId="25" fillId="2" borderId="89" xfId="0" applyFont="1" applyFill="1" applyBorder="1" applyAlignment="1">
      <alignment horizontal="center" vertical="center"/>
    </xf>
    <xf numFmtId="0" fontId="26" fillId="3" borderId="0" xfId="0" applyFont="1" applyFill="1" applyAlignment="1">
      <alignment horizontal="center" vertical="center" wrapText="1"/>
    </xf>
    <xf numFmtId="0" fontId="27" fillId="3" borderId="88" xfId="0" applyFont="1" applyFill="1" applyBorder="1" applyAlignment="1">
      <alignment horizontal="center" vertical="center"/>
    </xf>
    <xf numFmtId="0" fontId="39" fillId="2" borderId="7" xfId="0" applyFont="1" applyFill="1" applyBorder="1" applyAlignment="1">
      <alignment horizontal="center" vertical="center"/>
    </xf>
    <xf numFmtId="0" fontId="40" fillId="2" borderId="90" xfId="0" applyFont="1" applyFill="1" applyBorder="1" applyAlignment="1">
      <alignment horizontal="center" vertical="center"/>
    </xf>
    <xf numFmtId="0" fontId="58" fillId="2" borderId="34" xfId="0" applyFont="1" applyFill="1" applyBorder="1" applyAlignment="1">
      <alignment horizontal="center" vertical="center"/>
    </xf>
    <xf numFmtId="0" fontId="39" fillId="3" borderId="7" xfId="0" applyFont="1" applyFill="1" applyBorder="1" applyAlignment="1">
      <alignment horizontal="center" vertical="center"/>
    </xf>
    <xf numFmtId="0" fontId="40" fillId="3" borderId="90" xfId="0" applyFont="1" applyFill="1" applyBorder="1" applyAlignment="1">
      <alignment horizontal="center" vertical="center"/>
    </xf>
    <xf numFmtId="0" fontId="58" fillId="3" borderId="34" xfId="0" applyFont="1" applyFill="1" applyBorder="1" applyAlignment="1">
      <alignment horizontal="center" vertical="center"/>
    </xf>
    <xf numFmtId="0" fontId="19" fillId="2" borderId="0" xfId="0" applyFont="1" applyFill="1" applyAlignment="1">
      <alignment horizontal="center"/>
    </xf>
    <xf numFmtId="0" fontId="39" fillId="2" borderId="4" xfId="0" applyFont="1" applyFill="1" applyBorder="1" applyAlignment="1">
      <alignment horizontal="center" vertical="center"/>
    </xf>
    <xf numFmtId="0" fontId="40" fillId="2" borderId="91" xfId="0" applyFont="1" applyFill="1" applyBorder="1" applyAlignment="1">
      <alignment horizontal="center" vertical="center"/>
    </xf>
    <xf numFmtId="0" fontId="58" fillId="2" borderId="33" xfId="0" applyFont="1" applyFill="1" applyBorder="1" applyAlignment="1">
      <alignment horizontal="center" vertical="center"/>
    </xf>
    <xf numFmtId="0" fontId="12" fillId="3" borderId="34" xfId="0" applyFont="1" applyFill="1" applyBorder="1" applyAlignment="1">
      <alignment horizontal="center" vertical="center"/>
    </xf>
    <xf numFmtId="0" fontId="13" fillId="3" borderId="34" xfId="0" applyFont="1" applyFill="1" applyBorder="1" applyAlignment="1">
      <alignment horizontal="center" vertical="center"/>
    </xf>
    <xf numFmtId="0" fontId="12" fillId="2" borderId="34" xfId="0" applyFont="1" applyFill="1" applyBorder="1" applyAlignment="1">
      <alignment horizontal="center" vertical="center"/>
    </xf>
    <xf numFmtId="0" fontId="13" fillId="2" borderId="34" xfId="0" applyFont="1" applyFill="1" applyBorder="1" applyAlignment="1">
      <alignment horizontal="center" vertical="center"/>
    </xf>
    <xf numFmtId="0" fontId="12" fillId="2" borderId="33" xfId="0" applyFont="1" applyFill="1" applyBorder="1" applyAlignment="1">
      <alignment horizontal="center" vertical="center"/>
    </xf>
    <xf numFmtId="0" fontId="13" fillId="2" borderId="33" xfId="0" applyFont="1" applyFill="1" applyBorder="1" applyAlignment="1">
      <alignment horizontal="center" vertical="center"/>
    </xf>
    <xf numFmtId="0" fontId="41" fillId="8" borderId="12" xfId="0" applyFont="1" applyFill="1" applyBorder="1" applyAlignment="1">
      <alignment horizontal="center" vertical="center"/>
    </xf>
    <xf numFmtId="0" fontId="56" fillId="3" borderId="92" xfId="0" applyFont="1" applyFill="1" applyBorder="1" applyAlignment="1">
      <alignment horizontal="center" vertical="center"/>
    </xf>
    <xf numFmtId="0" fontId="56" fillId="3" borderId="36" xfId="0" applyFont="1" applyFill="1" applyBorder="1" applyAlignment="1">
      <alignment horizontal="center" vertical="center"/>
    </xf>
    <xf numFmtId="0" fontId="56" fillId="3" borderId="37" xfId="0" applyFont="1" applyFill="1" applyBorder="1" applyAlignment="1">
      <alignment horizontal="center" vertical="center"/>
    </xf>
    <xf numFmtId="0" fontId="56" fillId="3" borderId="93" xfId="0" applyFont="1" applyFill="1" applyBorder="1" applyAlignment="1">
      <alignment horizontal="center" vertical="center"/>
    </xf>
    <xf numFmtId="0" fontId="56" fillId="3" borderId="17" xfId="0" applyFont="1" applyFill="1" applyBorder="1" applyAlignment="1">
      <alignment horizontal="center" vertical="center"/>
    </xf>
    <xf numFmtId="0" fontId="56" fillId="3" borderId="18" xfId="0" applyFont="1" applyFill="1" applyBorder="1" applyAlignment="1">
      <alignment horizontal="center" vertical="center"/>
    </xf>
    <xf numFmtId="0" fontId="1" fillId="2" borderId="76" xfId="0" applyFont="1" applyFill="1" applyBorder="1" applyAlignment="1">
      <alignment horizontal="center" vertical="center"/>
    </xf>
    <xf numFmtId="0" fontId="56" fillId="2" borderId="91" xfId="0" applyFont="1" applyFill="1" applyBorder="1" applyAlignment="1">
      <alignment horizontal="center" vertical="center"/>
    </xf>
    <xf numFmtId="0" fontId="63" fillId="13" borderId="94" xfId="0" applyFont="1" applyFill="1" applyBorder="1" applyAlignment="1">
      <alignment horizontal="center" vertical="center"/>
    </xf>
    <xf numFmtId="0" fontId="63" fillId="13" borderId="95" xfId="0" applyFont="1" applyFill="1" applyBorder="1" applyAlignment="1">
      <alignment horizontal="center" vertical="center"/>
    </xf>
    <xf numFmtId="0" fontId="63" fillId="13" borderId="96" xfId="0" applyFont="1" applyFill="1" applyBorder="1" applyAlignment="1">
      <alignment horizontal="center" vertical="center"/>
    </xf>
    <xf numFmtId="0" fontId="56" fillId="2" borderId="92" xfId="0" applyFont="1" applyFill="1" applyBorder="1" applyAlignment="1">
      <alignment horizontal="center" vertical="center"/>
    </xf>
    <xf numFmtId="0" fontId="56" fillId="2" borderId="36" xfId="0" applyFont="1" applyFill="1" applyBorder="1" applyAlignment="1">
      <alignment horizontal="center" vertical="center"/>
    </xf>
    <xf numFmtId="0" fontId="56" fillId="2" borderId="37" xfId="0" applyFont="1" applyFill="1" applyBorder="1" applyAlignment="1">
      <alignment horizontal="center" vertical="center"/>
    </xf>
    <xf numFmtId="0" fontId="56" fillId="2" borderId="93" xfId="0" applyFont="1" applyFill="1" applyBorder="1" applyAlignment="1">
      <alignment horizontal="center" vertical="center"/>
    </xf>
    <xf numFmtId="0" fontId="56" fillId="2" borderId="17" xfId="0" applyFont="1" applyFill="1" applyBorder="1" applyAlignment="1">
      <alignment horizontal="center" vertical="center"/>
    </xf>
    <xf numFmtId="0" fontId="56" fillId="2" borderId="18" xfId="0" applyFont="1" applyFill="1" applyBorder="1" applyAlignment="1">
      <alignment horizontal="center" vertical="center"/>
    </xf>
    <xf numFmtId="0" fontId="39" fillId="2" borderId="97" xfId="0" applyFont="1" applyFill="1" applyBorder="1" applyAlignment="1">
      <alignment horizontal="center" vertical="center"/>
    </xf>
    <xf numFmtId="0" fontId="39" fillId="2" borderId="98" xfId="0" applyFont="1" applyFill="1" applyBorder="1" applyAlignment="1">
      <alignment horizontal="center" vertical="center"/>
    </xf>
    <xf numFmtId="0" fontId="56" fillId="2" borderId="99" xfId="0" applyFont="1" applyFill="1" applyBorder="1" applyAlignment="1">
      <alignment horizontal="center" vertical="center"/>
    </xf>
    <xf numFmtId="0" fontId="56" fillId="2" borderId="100" xfId="0" applyFont="1" applyFill="1" applyBorder="1" applyAlignment="1">
      <alignment horizontal="center" vertical="center"/>
    </xf>
    <xf numFmtId="0" fontId="56" fillId="2" borderId="101" xfId="0" applyFont="1" applyFill="1" applyBorder="1" applyAlignment="1">
      <alignment horizontal="center" vertical="center"/>
    </xf>
    <xf numFmtId="0" fontId="56" fillId="2" borderId="102" xfId="0" applyFont="1" applyFill="1" applyBorder="1" applyAlignment="1">
      <alignment horizontal="center" vertical="center"/>
    </xf>
    <xf numFmtId="0" fontId="13" fillId="2" borderId="100" xfId="0" applyFont="1" applyFill="1" applyBorder="1" applyAlignment="1">
      <alignment horizontal="center" vertical="center"/>
    </xf>
    <xf numFmtId="0" fontId="13" fillId="2" borderId="103" xfId="0" applyFont="1" applyFill="1" applyBorder="1" applyAlignment="1">
      <alignment horizontal="center" vertical="center"/>
    </xf>
    <xf numFmtId="0" fontId="13" fillId="2" borderId="102" xfId="0" applyFont="1" applyFill="1" applyBorder="1" applyAlignment="1">
      <alignment horizontal="center" vertical="center"/>
    </xf>
    <xf numFmtId="0" fontId="13" fillId="2" borderId="104" xfId="0" applyFont="1" applyFill="1" applyBorder="1" applyAlignment="1">
      <alignment horizontal="center" vertical="center"/>
    </xf>
    <xf numFmtId="0" fontId="39" fillId="2" borderId="105" xfId="0" applyFont="1" applyFill="1" applyBorder="1" applyAlignment="1">
      <alignment horizontal="center" vertical="center"/>
    </xf>
    <xf numFmtId="0" fontId="39" fillId="2" borderId="106" xfId="0" applyFont="1" applyFill="1" applyBorder="1" applyAlignment="1">
      <alignment horizontal="center" vertical="center"/>
    </xf>
    <xf numFmtId="0" fontId="56" fillId="2" borderId="107" xfId="0" applyFont="1" applyFill="1" applyBorder="1" applyAlignment="1">
      <alignment horizontal="center" vertical="center"/>
    </xf>
    <xf numFmtId="0" fontId="13" fillId="2" borderId="108" xfId="0" applyFont="1" applyFill="1" applyBorder="1" applyAlignment="1">
      <alignment horizontal="center" vertical="center"/>
    </xf>
    <xf numFmtId="0" fontId="13" fillId="2" borderId="109" xfId="0" applyFont="1" applyFill="1" applyBorder="1" applyAlignment="1">
      <alignment horizontal="center" vertical="center"/>
    </xf>
    <xf numFmtId="0" fontId="13" fillId="2" borderId="110" xfId="0" applyFont="1" applyFill="1" applyBorder="1" applyAlignment="1">
      <alignment horizontal="center" vertical="center"/>
    </xf>
    <xf numFmtId="0" fontId="39" fillId="3" borderId="111" xfId="0" applyFont="1" applyFill="1" applyBorder="1" applyAlignment="1">
      <alignment horizontal="center" vertical="center"/>
    </xf>
    <xf numFmtId="0" fontId="56" fillId="12" borderId="101" xfId="0" applyFont="1" applyFill="1" applyBorder="1" applyAlignment="1">
      <alignment horizontal="center" vertical="center"/>
    </xf>
    <xf numFmtId="0" fontId="56" fillId="12" borderId="102" xfId="0" applyFont="1" applyFill="1" applyBorder="1" applyAlignment="1">
      <alignment horizontal="center" vertical="center"/>
    </xf>
    <xf numFmtId="0" fontId="13" fillId="3" borderId="102" xfId="0" applyFont="1" applyFill="1" applyBorder="1" applyAlignment="1">
      <alignment horizontal="center" vertical="center"/>
    </xf>
    <xf numFmtId="0" fontId="13" fillId="3" borderId="104" xfId="0" applyFont="1" applyFill="1" applyBorder="1" applyAlignment="1">
      <alignment horizontal="center" vertical="center"/>
    </xf>
    <xf numFmtId="0" fontId="39" fillId="3" borderId="112" xfId="0" applyFont="1" applyFill="1" applyBorder="1" applyAlignment="1">
      <alignment horizontal="center" vertical="center"/>
    </xf>
    <xf numFmtId="0" fontId="13" fillId="3" borderId="113" xfId="0" applyFont="1" applyFill="1" applyBorder="1" applyAlignment="1">
      <alignment horizontal="center" vertical="center"/>
    </xf>
    <xf numFmtId="0" fontId="39" fillId="2" borderId="111" xfId="0" applyFont="1" applyFill="1" applyBorder="1" applyAlignment="1">
      <alignment horizontal="center" vertical="center"/>
    </xf>
    <xf numFmtId="0" fontId="39" fillId="2" borderId="112" xfId="0" applyFont="1" applyFill="1" applyBorder="1" applyAlignment="1">
      <alignment horizontal="center" vertical="center"/>
    </xf>
    <xf numFmtId="0" fontId="13" fillId="2" borderId="113" xfId="0" applyFont="1" applyFill="1" applyBorder="1" applyAlignment="1">
      <alignment horizontal="center" vertical="center"/>
    </xf>
    <xf numFmtId="0" fontId="39" fillId="3" borderId="114" xfId="0" applyFont="1" applyFill="1" applyBorder="1" applyAlignment="1">
      <alignment horizontal="center" vertical="center"/>
    </xf>
    <xf numFmtId="0" fontId="56" fillId="3" borderId="101" xfId="0" applyFont="1" applyFill="1" applyBorder="1" applyAlignment="1">
      <alignment horizontal="center" vertical="center"/>
    </xf>
    <xf numFmtId="0" fontId="56" fillId="3" borderId="102" xfId="0" applyFont="1" applyFill="1" applyBorder="1" applyAlignment="1">
      <alignment horizontal="center" vertical="center"/>
    </xf>
    <xf numFmtId="0" fontId="56" fillId="3" borderId="115" xfId="0" applyFont="1" applyFill="1" applyBorder="1" applyAlignment="1">
      <alignment horizontal="center" vertical="center"/>
    </xf>
    <xf numFmtId="0" fontId="56" fillId="3" borderId="116" xfId="0" applyFont="1" applyFill="1" applyBorder="1" applyAlignment="1">
      <alignment horizontal="center" vertical="center"/>
    </xf>
    <xf numFmtId="0" fontId="13" fillId="3" borderId="116" xfId="0" applyFont="1" applyFill="1" applyBorder="1" applyAlignment="1">
      <alignment horizontal="center" vertical="center"/>
    </xf>
    <xf numFmtId="0" fontId="13" fillId="3" borderId="117" xfId="0" applyFont="1" applyFill="1" applyBorder="1" applyAlignment="1">
      <alignment horizontal="center" vertical="center"/>
    </xf>
    <xf numFmtId="0" fontId="39" fillId="3" borderId="118" xfId="0" applyFont="1" applyFill="1" applyBorder="1" applyAlignment="1">
      <alignment horizontal="center" vertical="center"/>
    </xf>
    <xf numFmtId="0" fontId="56" fillId="3" borderId="119" xfId="0" applyFont="1" applyFill="1" applyBorder="1" applyAlignment="1">
      <alignment horizontal="center" vertical="center"/>
    </xf>
    <xf numFmtId="0" fontId="56" fillId="3" borderId="73" xfId="0" applyFont="1" applyFill="1" applyBorder="1" applyAlignment="1">
      <alignment horizontal="center" vertical="center"/>
    </xf>
    <xf numFmtId="0" fontId="56" fillId="3" borderId="120" xfId="0" applyFont="1" applyFill="1" applyBorder="1" applyAlignment="1">
      <alignment horizontal="center" vertical="center"/>
    </xf>
    <xf numFmtId="0" fontId="13" fillId="3" borderId="121" xfId="0" applyFont="1" applyFill="1" applyBorder="1" applyAlignment="1">
      <alignment horizontal="center" vertical="center"/>
    </xf>
    <xf numFmtId="0" fontId="13" fillId="3" borderId="122" xfId="0" applyFont="1" applyFill="1" applyBorder="1" applyAlignment="1">
      <alignment horizontal="center" vertical="center"/>
    </xf>
    <xf numFmtId="0" fontId="2" fillId="2" borderId="76" xfId="0" applyFont="1" applyFill="1" applyBorder="1" applyAlignment="1">
      <alignment horizontal="center" vertical="center"/>
    </xf>
    <xf numFmtId="0" fontId="57" fillId="2" borderId="33" xfId="0" applyFont="1" applyFill="1" applyBorder="1" applyAlignment="1">
      <alignment horizontal="center" vertical="center"/>
    </xf>
    <xf numFmtId="0" fontId="57" fillId="3" borderId="35" xfId="0" applyFont="1" applyFill="1" applyBorder="1" applyAlignment="1">
      <alignment horizontal="center" vertical="center"/>
    </xf>
    <xf numFmtId="0" fontId="57" fillId="3" borderId="36" xfId="0" applyFont="1" applyFill="1" applyBorder="1" applyAlignment="1">
      <alignment horizontal="center" vertical="center"/>
    </xf>
    <xf numFmtId="0" fontId="57" fillId="3" borderId="123" xfId="0" applyFont="1" applyFill="1" applyBorder="1" applyAlignment="1">
      <alignment horizontal="center" vertical="center"/>
    </xf>
    <xf numFmtId="0" fontId="57" fillId="3" borderId="16" xfId="0" applyFont="1" applyFill="1" applyBorder="1" applyAlignment="1">
      <alignment horizontal="center" vertical="center"/>
    </xf>
    <xf numFmtId="0" fontId="57" fillId="3" borderId="17" xfId="0" applyFont="1" applyFill="1" applyBorder="1" applyAlignment="1">
      <alignment horizontal="center" vertical="center"/>
    </xf>
    <xf numFmtId="0" fontId="57" fillId="3" borderId="124" xfId="0" applyFont="1" applyFill="1" applyBorder="1" applyAlignment="1">
      <alignment horizontal="center" vertical="center"/>
    </xf>
    <xf numFmtId="0" fontId="57" fillId="2" borderId="35" xfId="0" applyFont="1" applyFill="1" applyBorder="1" applyAlignment="1">
      <alignment horizontal="center" vertical="center"/>
    </xf>
    <xf numFmtId="0" fontId="57" fillId="2" borderId="36" xfId="0" applyFont="1" applyFill="1" applyBorder="1" applyAlignment="1">
      <alignment horizontal="center" vertical="center"/>
    </xf>
    <xf numFmtId="0" fontId="57" fillId="2" borderId="123" xfId="0" applyFont="1" applyFill="1" applyBorder="1" applyAlignment="1">
      <alignment horizontal="center" vertical="center"/>
    </xf>
    <xf numFmtId="0" fontId="57" fillId="2" borderId="16" xfId="0" applyFont="1" applyFill="1" applyBorder="1" applyAlignment="1">
      <alignment horizontal="center" vertical="center"/>
    </xf>
    <xf numFmtId="0" fontId="57" fillId="2" borderId="17" xfId="0" applyFont="1" applyFill="1" applyBorder="1" applyAlignment="1">
      <alignment horizontal="center" vertical="center"/>
    </xf>
    <xf numFmtId="0" fontId="57" fillId="2" borderId="124" xfId="0" applyFont="1" applyFill="1" applyBorder="1" applyAlignment="1">
      <alignment horizontal="center" vertical="center"/>
    </xf>
    <xf numFmtId="0" fontId="14" fillId="2" borderId="101" xfId="0" applyFont="1" applyFill="1" applyBorder="1" applyAlignment="1">
      <alignment horizontal="center" vertical="center"/>
    </xf>
    <xf numFmtId="0" fontId="14" fillId="2" borderId="102" xfId="0" applyFont="1" applyFill="1" applyBorder="1" applyAlignment="1">
      <alignment horizontal="center" vertical="center"/>
    </xf>
    <xf numFmtId="0" fontId="54" fillId="2" borderId="102" xfId="0" applyFont="1" applyFill="1" applyBorder="1" applyAlignment="1">
      <alignment horizontal="center" vertical="center"/>
    </xf>
    <xf numFmtId="0" fontId="14" fillId="2" borderId="115" xfId="0" applyFont="1" applyFill="1" applyBorder="1" applyAlignment="1">
      <alignment horizontal="center" vertical="center"/>
    </xf>
    <xf numFmtId="0" fontId="14" fillId="2" borderId="116" xfId="0" applyFont="1" applyFill="1" applyBorder="1" applyAlignment="1">
      <alignment horizontal="center" vertical="center"/>
    </xf>
    <xf numFmtId="0" fontId="54" fillId="2" borderId="116" xfId="0" applyFont="1" applyFill="1" applyBorder="1" applyAlignment="1">
      <alignment horizontal="center" vertical="center"/>
    </xf>
    <xf numFmtId="0" fontId="47" fillId="2" borderId="0" xfId="0" applyFont="1" applyFill="1" applyAlignment="1">
      <alignment horizontal="center" vertical="center"/>
    </xf>
    <xf numFmtId="0" fontId="44" fillId="2" borderId="81" xfId="0" applyFont="1" applyFill="1" applyBorder="1" applyAlignment="1">
      <alignment horizontal="center" vertical="center"/>
    </xf>
    <xf numFmtId="0" fontId="14" fillId="2" borderId="99" xfId="0" applyFont="1" applyFill="1" applyBorder="1" applyAlignment="1">
      <alignment horizontal="center" vertical="center"/>
    </xf>
    <xf numFmtId="0" fontId="14" fillId="2" borderId="100" xfId="0" applyFont="1" applyFill="1" applyBorder="1" applyAlignment="1">
      <alignment horizontal="center" vertical="center"/>
    </xf>
    <xf numFmtId="0" fontId="54" fillId="2" borderId="100" xfId="0" applyFont="1" applyFill="1" applyBorder="1" applyAlignment="1">
      <alignment horizontal="center" vertical="center"/>
    </xf>
    <xf numFmtId="0" fontId="44" fillId="2" borderId="79" xfId="0" applyFont="1" applyFill="1" applyBorder="1" applyAlignment="1">
      <alignment horizontal="center" vertical="center"/>
    </xf>
    <xf numFmtId="0" fontId="44" fillId="2" borderId="38" xfId="0" applyFont="1" applyFill="1" applyBorder="1" applyAlignment="1">
      <alignment horizontal="center" vertical="center"/>
    </xf>
    <xf numFmtId="0" fontId="44" fillId="2" borderId="34" xfId="0" applyFont="1" applyFill="1" applyBorder="1" applyAlignment="1">
      <alignment horizontal="center" vertical="center"/>
    </xf>
    <xf numFmtId="0" fontId="44" fillId="2" borderId="83" xfId="0" applyFont="1" applyFill="1" applyBorder="1" applyAlignment="1">
      <alignment horizontal="center" vertical="center"/>
    </xf>
    <xf numFmtId="0" fontId="44" fillId="2" borderId="33" xfId="0" applyFont="1" applyFill="1" applyBorder="1" applyAlignment="1">
      <alignment horizontal="center" vertical="center"/>
    </xf>
    <xf numFmtId="0" fontId="14" fillId="2" borderId="125" xfId="0" applyFont="1" applyFill="1" applyBorder="1" applyAlignment="1">
      <alignment horizontal="center" vertical="center"/>
    </xf>
    <xf numFmtId="0" fontId="14" fillId="2" borderId="126" xfId="0" applyFont="1" applyFill="1" applyBorder="1" applyAlignment="1">
      <alignment horizontal="center" vertical="center"/>
    </xf>
    <xf numFmtId="0" fontId="62" fillId="2" borderId="102" xfId="0" applyFont="1" applyFill="1" applyBorder="1" applyAlignment="1">
      <alignment horizontal="center" vertical="center"/>
    </xf>
    <xf numFmtId="0" fontId="14" fillId="2" borderId="111" xfId="0" applyFont="1" applyFill="1" applyBorder="1" applyAlignment="1">
      <alignment horizontal="center" vertical="center"/>
    </xf>
    <xf numFmtId="0" fontId="14" fillId="2" borderId="84" xfId="0" applyFont="1" applyFill="1" applyBorder="1" applyAlignment="1">
      <alignment horizontal="center" vertical="center"/>
    </xf>
    <xf numFmtId="0" fontId="14" fillId="2" borderId="127" xfId="0" applyFont="1" applyFill="1" applyBorder="1" applyAlignment="1">
      <alignment horizontal="center" vertical="center"/>
    </xf>
    <xf numFmtId="0" fontId="14" fillId="2" borderId="128" xfId="0" applyFont="1" applyFill="1" applyBorder="1" applyAlignment="1">
      <alignment horizontal="center" vertical="center"/>
    </xf>
    <xf numFmtId="0" fontId="62" fillId="2" borderId="116" xfId="0" applyFont="1" applyFill="1" applyBorder="1" applyAlignment="1">
      <alignment horizontal="center" vertical="center"/>
    </xf>
    <xf numFmtId="0" fontId="14" fillId="2" borderId="114" xfId="0" applyFont="1" applyFill="1" applyBorder="1" applyAlignment="1">
      <alignment horizontal="center" vertical="center"/>
    </xf>
    <xf numFmtId="0" fontId="14" fillId="2" borderId="131" xfId="0" applyFont="1" applyFill="1" applyBorder="1" applyAlignment="1">
      <alignment horizontal="center" vertical="center"/>
    </xf>
    <xf numFmtId="0" fontId="14" fillId="2" borderId="129" xfId="0" applyFont="1" applyFill="1" applyBorder="1" applyAlignment="1">
      <alignment horizontal="center" vertical="center"/>
    </xf>
    <xf numFmtId="0" fontId="14" fillId="2" borderId="130" xfId="0" applyFont="1" applyFill="1" applyBorder="1" applyAlignment="1">
      <alignment horizontal="center" vertical="center"/>
    </xf>
    <xf numFmtId="0" fontId="62" fillId="2" borderId="100" xfId="0" applyFont="1" applyFill="1" applyBorder="1" applyAlignment="1">
      <alignment horizontal="center" vertical="center"/>
    </xf>
    <xf numFmtId="0" fontId="14" fillId="2" borderId="97" xfId="0" applyFont="1" applyFill="1" applyBorder="1" applyAlignment="1">
      <alignment horizontal="center" vertical="center"/>
    </xf>
    <xf numFmtId="0" fontId="14" fillId="2" borderId="132" xfId="0" applyFont="1" applyFill="1" applyBorder="1" applyAlignment="1">
      <alignment horizontal="center" vertical="center"/>
    </xf>
    <xf numFmtId="0" fontId="0" fillId="3" borderId="140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141" xfId="0" applyFill="1" applyBorder="1" applyAlignment="1">
      <alignment horizontal="center" vertical="center"/>
    </xf>
    <xf numFmtId="0" fontId="0" fillId="3" borderId="142" xfId="0" applyFill="1" applyBorder="1" applyAlignment="1">
      <alignment horizontal="center" vertical="center"/>
    </xf>
    <xf numFmtId="0" fontId="44" fillId="2" borderId="133" xfId="0" applyFont="1" applyFill="1" applyBorder="1" applyAlignment="1">
      <alignment horizontal="center" vertical="center"/>
    </xf>
    <xf numFmtId="0" fontId="10" fillId="14" borderId="0" xfId="0" applyFont="1" applyFill="1" applyAlignment="1">
      <alignment horizontal="center" vertical="center" wrapText="1"/>
    </xf>
    <xf numFmtId="0" fontId="0" fillId="3" borderId="143" xfId="0" applyFill="1" applyBorder="1" applyAlignment="1">
      <alignment horizontal="center" vertical="center"/>
    </xf>
    <xf numFmtId="0" fontId="0" fillId="3" borderId="144" xfId="0" applyFill="1" applyBorder="1" applyAlignment="1">
      <alignment horizontal="center" vertical="center"/>
    </xf>
    <xf numFmtId="0" fontId="14" fillId="2" borderId="80" xfId="0" applyFont="1" applyFill="1" applyBorder="1" applyAlignment="1">
      <alignment horizontal="center"/>
    </xf>
    <xf numFmtId="0" fontId="46" fillId="2" borderId="81" xfId="0" applyFont="1" applyFill="1" applyBorder="1" applyAlignment="1">
      <alignment horizontal="center"/>
    </xf>
    <xf numFmtId="0" fontId="21" fillId="2" borderId="34" xfId="0" applyFont="1" applyFill="1" applyBorder="1" applyAlignment="1">
      <alignment horizontal="center" vertical="center"/>
    </xf>
    <xf numFmtId="0" fontId="14" fillId="3" borderId="78" xfId="0" applyFont="1" applyFill="1" applyBorder="1" applyAlignment="1">
      <alignment horizontal="center"/>
    </xf>
    <xf numFmtId="0" fontId="46" fillId="3" borderId="79" xfId="0" applyFont="1" applyFill="1" applyBorder="1" applyAlignment="1">
      <alignment horizontal="center"/>
    </xf>
    <xf numFmtId="0" fontId="21" fillId="3" borderId="38" xfId="0" applyFont="1" applyFill="1" applyBorder="1" applyAlignment="1">
      <alignment horizontal="center" vertical="center"/>
    </xf>
    <xf numFmtId="0" fontId="14" fillId="3" borderId="80" xfId="0" applyFont="1" applyFill="1" applyBorder="1" applyAlignment="1">
      <alignment horizontal="center"/>
    </xf>
    <xf numFmtId="0" fontId="46" fillId="3" borderId="81" xfId="0" applyFont="1" applyFill="1" applyBorder="1" applyAlignment="1">
      <alignment horizontal="center"/>
    </xf>
    <xf numFmtId="0" fontId="21" fillId="3" borderId="34" xfId="0" applyFont="1" applyFill="1" applyBorder="1" applyAlignment="1">
      <alignment horizontal="center" vertical="center"/>
    </xf>
    <xf numFmtId="0" fontId="48" fillId="2" borderId="76" xfId="0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/>
    </xf>
    <xf numFmtId="0" fontId="46" fillId="2" borderId="83" xfId="0" applyFont="1" applyFill="1" applyBorder="1" applyAlignment="1">
      <alignment horizontal="center"/>
    </xf>
    <xf numFmtId="0" fontId="21" fillId="2" borderId="33" xfId="0" applyFont="1" applyFill="1" applyBorder="1" applyAlignment="1">
      <alignment horizontal="center" vertical="center"/>
    </xf>
    <xf numFmtId="0" fontId="0" fillId="3" borderId="38" xfId="0" applyFill="1" applyBorder="1" applyAlignment="1">
      <alignment horizontal="center"/>
    </xf>
    <xf numFmtId="0" fontId="0" fillId="3" borderId="34" xfId="0" applyFill="1" applyBorder="1" applyAlignment="1">
      <alignment horizontal="center"/>
    </xf>
    <xf numFmtId="0" fontId="50" fillId="8" borderId="76" xfId="0" applyFont="1" applyFill="1" applyBorder="1" applyAlignment="1">
      <alignment horizontal="center" vertical="center"/>
    </xf>
    <xf numFmtId="0" fontId="49" fillId="5" borderId="0" xfId="0" applyFont="1" applyFill="1" applyAlignment="1">
      <alignment horizontal="center" vertical="center"/>
    </xf>
    <xf numFmtId="0" fontId="21" fillId="3" borderId="38" xfId="0" applyFont="1" applyFill="1" applyBorder="1" applyAlignment="1">
      <alignment horizontal="center"/>
    </xf>
    <xf numFmtId="0" fontId="21" fillId="3" borderId="34" xfId="0" applyFont="1" applyFill="1" applyBorder="1" applyAlignment="1">
      <alignment horizontal="center"/>
    </xf>
    <xf numFmtId="0" fontId="41" fillId="2" borderId="76" xfId="0" applyFont="1" applyFill="1" applyBorder="1" applyAlignment="1">
      <alignment horizontal="center" vertical="center" wrapText="1"/>
    </xf>
    <xf numFmtId="0" fontId="59" fillId="9" borderId="0" xfId="0" applyFont="1" applyFill="1" applyAlignment="1">
      <alignment horizontal="center" vertical="center" wrapText="1"/>
    </xf>
    <xf numFmtId="0" fontId="60" fillId="10" borderId="0" xfId="0" applyFont="1" applyFill="1" applyAlignment="1">
      <alignment horizontal="center" vertical="center"/>
    </xf>
    <xf numFmtId="0" fontId="64" fillId="15" borderId="0" xfId="0" applyFont="1" applyFill="1" applyAlignment="1">
      <alignment horizontal="center" vertical="center"/>
    </xf>
    <xf numFmtId="0" fontId="55" fillId="10" borderId="134" xfId="0" applyFont="1" applyFill="1" applyBorder="1" applyAlignment="1">
      <alignment horizontal="center"/>
    </xf>
    <xf numFmtId="0" fontId="55" fillId="10" borderId="135" xfId="0" applyFont="1" applyFill="1" applyBorder="1" applyAlignment="1">
      <alignment horizontal="center"/>
    </xf>
    <xf numFmtId="0" fontId="55" fillId="10" borderId="136" xfId="0" applyFont="1" applyFill="1" applyBorder="1" applyAlignment="1">
      <alignment horizontal="center"/>
    </xf>
    <xf numFmtId="0" fontId="55" fillId="10" borderId="134" xfId="0" applyFont="1" applyFill="1" applyBorder="1" applyAlignment="1">
      <alignment horizontal="center" vertical="center"/>
    </xf>
    <xf numFmtId="0" fontId="55" fillId="10" borderId="135" xfId="0" applyFont="1" applyFill="1" applyBorder="1" applyAlignment="1">
      <alignment horizontal="center" vertical="center"/>
    </xf>
    <xf numFmtId="0" fontId="55" fillId="10" borderId="136" xfId="0" applyFont="1" applyFill="1" applyBorder="1" applyAlignment="1">
      <alignment horizontal="center" vertical="center"/>
    </xf>
  </cellXfs>
  <cellStyles count="1">
    <cellStyle name="Normal" xfId="0" builtinId="0"/>
  </cellStyles>
  <dxfs count="15">
    <dxf>
      <font>
        <b val="0"/>
        <condense val="0"/>
        <extend val="0"/>
        <color indexed="20"/>
      </font>
      <fill>
        <patternFill patternType="solid">
          <fgColor indexed="29"/>
          <bgColor indexed="45"/>
        </patternFill>
      </fill>
    </dxf>
    <dxf>
      <font>
        <b val="0"/>
        <condense val="0"/>
        <extend val="0"/>
        <color indexed="20"/>
      </font>
      <fill>
        <patternFill patternType="solid">
          <fgColor indexed="29"/>
          <bgColor indexed="45"/>
        </patternFill>
      </fill>
    </dxf>
    <dxf>
      <font>
        <b val="0"/>
        <condense val="0"/>
        <extend val="0"/>
        <color indexed="20"/>
      </font>
      <fill>
        <patternFill patternType="solid">
          <fgColor indexed="29"/>
          <bgColor indexed="45"/>
        </patternFill>
      </fill>
    </dxf>
    <dxf>
      <fill>
        <patternFill patternType="solid">
          <fgColor indexed="21"/>
          <bgColor indexed="17"/>
        </patternFill>
      </fill>
    </dxf>
    <dxf>
      <fill>
        <patternFill patternType="solid">
          <fgColor indexed="21"/>
          <bgColor indexed="17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ill>
        <patternFill patternType="solid">
          <fgColor indexed="60"/>
          <bgColor indexed="10"/>
        </patternFill>
      </fill>
    </dxf>
    <dxf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20"/>
      </font>
      <fill>
        <patternFill patternType="solid">
          <fgColor indexed="29"/>
          <bgColor indexed="45"/>
        </patternFill>
      </fill>
    </dxf>
    <dxf>
      <fill>
        <patternFill patternType="solid">
          <fgColor indexed="60"/>
          <bgColor indexed="10"/>
        </patternFill>
      </fill>
    </dxf>
    <dxf>
      <fill>
        <patternFill patternType="solid">
          <fgColor indexed="21"/>
          <bgColor indexed="17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ill>
        <patternFill patternType="solid">
          <fgColor indexed="60"/>
          <bgColor indexed="10"/>
        </patternFill>
      </fill>
    </dxf>
    <dxf>
      <fill>
        <patternFill patternType="solid">
          <fgColor indexed="60"/>
          <bgColor indexed="10"/>
        </patternFill>
      </fill>
    </dxf>
    <dxf>
      <fill>
        <patternFill patternType="solid">
          <fgColor indexed="31"/>
          <bgColor indexed="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123825</xdr:colOff>
      <xdr:row>1</xdr:row>
      <xdr:rowOff>9525</xdr:rowOff>
    </xdr:from>
    <xdr:to>
      <xdr:col>19</xdr:col>
      <xdr:colOff>280988</xdr:colOff>
      <xdr:row>6</xdr:row>
      <xdr:rowOff>261938</xdr:rowOff>
    </xdr:to>
    <xdr:sp macro="" textlink="" fLocksText="0">
      <xdr:nvSpPr>
        <xdr:cNvPr id="1025" name="Pensées 1">
          <a:extLst>
            <a:ext uri="{FF2B5EF4-FFF2-40B4-BE49-F238E27FC236}">
              <a16:creationId xmlns:a16="http://schemas.microsoft.com/office/drawing/2014/main" id="{EAC717A4-4865-CA59-B2CD-15F4D25A759B}"/>
            </a:ext>
          </a:extLst>
        </xdr:cNvPr>
        <xdr:cNvSpPr>
          <a:spLocks noChangeArrowheads="1"/>
        </xdr:cNvSpPr>
      </xdr:nvSpPr>
      <xdr:spPr bwMode="auto">
        <a:xfrm>
          <a:off x="10744200" y="171450"/>
          <a:ext cx="5162550" cy="1281113"/>
        </a:xfrm>
        <a:prstGeom prst="cloudCallout">
          <a:avLst>
            <a:gd name="adj1" fmla="val -54505"/>
            <a:gd name="adj2" fmla="val 38815"/>
          </a:avLst>
        </a:prstGeom>
        <a:solidFill>
          <a:srgbClr val="4F81BD"/>
        </a:solidFill>
        <a:ln w="25560" cap="sq">
          <a:solidFill>
            <a:srgbClr val="385D8A"/>
          </a:solidFill>
          <a:miter lim="800000"/>
          <a:headEnd/>
          <a:tailEnd/>
        </a:ln>
        <a:effectLst/>
      </xdr:spPr>
      <xdr:txBody>
        <a:bodyPr vertOverflow="clip" wrap="square" lIns="20160" tIns="20160" rIns="20160" bIns="20160" anchor="ctr"/>
        <a:lstStyle/>
        <a:p>
          <a:pPr algn="ctr" rtl="0">
            <a:defRPr sz="1000"/>
          </a:pPr>
          <a:r>
            <a:rPr lang="fr-FR" sz="1800" b="1" i="0" u="none" strike="noStrike" baseline="0">
              <a:solidFill>
                <a:srgbClr val="FFFFFF"/>
              </a:solidFill>
              <a:latin typeface="Calibri"/>
              <a:cs typeface="Calibri"/>
            </a:rPr>
            <a:t>VERIFIER QU'Y A BIEN 20 CASES </a:t>
          </a:r>
        </a:p>
        <a:p>
          <a:pPr algn="ctr" rtl="0">
            <a:defRPr sz="1000"/>
          </a:pPr>
          <a:r>
            <a:rPr lang="fr-FR" sz="1800" b="1" i="0" u="none" strike="noStrike" baseline="0">
              <a:solidFill>
                <a:srgbClr val="FFFFFF"/>
              </a:solidFill>
              <a:latin typeface="Calibri"/>
              <a:cs typeface="Calibri"/>
            </a:rPr>
            <a:t>A REMPLIR !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71438</xdr:colOff>
      <xdr:row>0</xdr:row>
      <xdr:rowOff>52388</xdr:rowOff>
    </xdr:from>
    <xdr:to>
      <xdr:col>25</xdr:col>
      <xdr:colOff>185738</xdr:colOff>
      <xdr:row>3</xdr:row>
      <xdr:rowOff>66675</xdr:rowOff>
    </xdr:to>
    <xdr:sp macro="" textlink="" fLocksText="0">
      <xdr:nvSpPr>
        <xdr:cNvPr id="3073" name="Bulle ronde 1">
          <a:extLst>
            <a:ext uri="{FF2B5EF4-FFF2-40B4-BE49-F238E27FC236}">
              <a16:creationId xmlns:a16="http://schemas.microsoft.com/office/drawing/2014/main" id="{5EDC0D0B-8F3D-908A-F9BD-B51E0AB069CD}"/>
            </a:ext>
          </a:extLst>
        </xdr:cNvPr>
        <xdr:cNvSpPr>
          <a:spLocks noChangeArrowheads="1"/>
        </xdr:cNvSpPr>
      </xdr:nvSpPr>
      <xdr:spPr bwMode="auto">
        <a:xfrm>
          <a:off x="12401550" y="52388"/>
          <a:ext cx="2952750" cy="1033462"/>
        </a:xfrm>
        <a:prstGeom prst="wedgeEllipseCallout">
          <a:avLst>
            <a:gd name="adj1" fmla="val -41917"/>
            <a:gd name="adj2" fmla="val 59880"/>
          </a:avLst>
        </a:prstGeom>
        <a:solidFill>
          <a:srgbClr val="4F81BD"/>
        </a:solidFill>
        <a:ln w="25560" cap="sq">
          <a:solidFill>
            <a:srgbClr val="385D8A"/>
          </a:solidFill>
          <a:miter lim="800000"/>
          <a:headEnd/>
          <a:tailEnd/>
        </a:ln>
        <a:effectLst/>
      </xdr:spPr>
      <xdr:txBody>
        <a:bodyPr vertOverflow="clip" wrap="square" lIns="20160" tIns="20160" rIns="20160" bIns="20160" anchor="ctr"/>
        <a:lstStyle/>
        <a:p>
          <a:pPr algn="ctr" rtl="0">
            <a:defRPr sz="1000"/>
          </a:pPr>
          <a:r>
            <a:rPr lang="fr-FR" sz="1200" b="0" i="1" u="none" strike="noStrike" baseline="0">
              <a:solidFill>
                <a:srgbClr val="FFFFFF"/>
              </a:solidFill>
              <a:latin typeface="Calibri"/>
              <a:cs typeface="Calibri"/>
            </a:rPr>
            <a:t>CHOISIR LES OPERATIONS</a:t>
          </a:r>
        </a:p>
        <a:p>
          <a:pPr algn="ctr" rtl="0">
            <a:defRPr sz="1000"/>
          </a:pPr>
          <a:r>
            <a:rPr lang="fr-FR" sz="1200" b="0" i="1" u="none" strike="noStrike" baseline="0">
              <a:solidFill>
                <a:srgbClr val="FFFFFF"/>
              </a:solidFill>
              <a:latin typeface="Calibri"/>
              <a:cs typeface="Calibri"/>
            </a:rPr>
            <a:t>PUIS APPUYER SUR F9</a:t>
          </a:r>
        </a:p>
        <a:p>
          <a:pPr algn="ctr" rtl="0">
            <a:defRPr sz="1000"/>
          </a:pPr>
          <a:r>
            <a:rPr lang="fr-FR" sz="1200" b="0" i="1" u="none" strike="noStrike" baseline="0">
              <a:solidFill>
                <a:srgbClr val="FFFFFF"/>
              </a:solidFill>
              <a:latin typeface="Calibri"/>
              <a:cs typeface="Calibri"/>
            </a:rPr>
            <a:t>POUR GENERER LE CONTROLE</a:t>
          </a:r>
        </a:p>
      </xdr:txBody>
    </xdr:sp>
    <xdr:clientData/>
  </xdr:twoCellAnchor>
  <xdr:twoCellAnchor>
    <xdr:from>
      <xdr:col>19</xdr:col>
      <xdr:colOff>624591</xdr:colOff>
      <xdr:row>23</xdr:row>
      <xdr:rowOff>7807</xdr:rowOff>
    </xdr:from>
    <xdr:to>
      <xdr:col>27</xdr:col>
      <xdr:colOff>124918</xdr:colOff>
      <xdr:row>31</xdr:row>
      <xdr:rowOff>156147</xdr:rowOff>
    </xdr:to>
    <xdr:sp macro="" textlink="">
      <xdr:nvSpPr>
        <xdr:cNvPr id="2" name="Bulle narrative : ronde 1">
          <a:extLst>
            <a:ext uri="{FF2B5EF4-FFF2-40B4-BE49-F238E27FC236}">
              <a16:creationId xmlns:a16="http://schemas.microsoft.com/office/drawing/2014/main" id="{185015FA-68B5-CE2A-6F6A-3E9446FEB5F2}"/>
            </a:ext>
          </a:extLst>
        </xdr:cNvPr>
        <xdr:cNvSpPr/>
      </xdr:nvSpPr>
      <xdr:spPr bwMode="auto">
        <a:xfrm>
          <a:off x="12936825" y="5910184"/>
          <a:ext cx="3903688" cy="1983074"/>
        </a:xfrm>
        <a:prstGeom prst="wedgeEllipseCallout">
          <a:avLst>
            <a:gd name="adj1" fmla="val -70214"/>
            <a:gd name="adj2" fmla="val -217422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8100" cap="flat" cmpd="sng" algn="ctr">
          <a:solidFill>
            <a:schemeClr val="accent1">
              <a:lumMod val="75000"/>
            </a:schemeClr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fr-FR" sz="2000" b="1" i="1" u="sng"/>
            <a:t>Attention :</a:t>
          </a:r>
        </a:p>
        <a:p>
          <a:pPr algn="ctr"/>
          <a:r>
            <a:rPr lang="fr-FR" sz="2000"/>
            <a:t>Les 5emes ne travaillent que sur les ADDITIONS</a:t>
          </a:r>
          <a:r>
            <a:rPr lang="fr-FR" sz="2000" baseline="0"/>
            <a:t> et SOUSTRACTIONS</a:t>
          </a:r>
          <a:endParaRPr lang="fr-FR" sz="20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437685</xdr:colOff>
      <xdr:row>2</xdr:row>
      <xdr:rowOff>14288</xdr:rowOff>
    </xdr:from>
    <xdr:to>
      <xdr:col>35</xdr:col>
      <xdr:colOff>604141</xdr:colOff>
      <xdr:row>11</xdr:row>
      <xdr:rowOff>238125</xdr:rowOff>
    </xdr:to>
    <xdr:sp macro="" textlink="" fLocksText="0">
      <xdr:nvSpPr>
        <xdr:cNvPr id="4097" name="Rectangle à coins arrondis 1">
          <a:extLst>
            <a:ext uri="{FF2B5EF4-FFF2-40B4-BE49-F238E27FC236}">
              <a16:creationId xmlns:a16="http://schemas.microsoft.com/office/drawing/2014/main" id="{CC06084E-DC2B-DB45-885B-EB11C7B837CD}"/>
            </a:ext>
          </a:extLst>
        </xdr:cNvPr>
        <xdr:cNvSpPr>
          <a:spLocks noChangeArrowheads="1"/>
        </xdr:cNvSpPr>
      </xdr:nvSpPr>
      <xdr:spPr bwMode="auto">
        <a:xfrm>
          <a:off x="24447656" y="339532"/>
          <a:ext cx="3418895" cy="1640971"/>
        </a:xfrm>
        <a:prstGeom prst="wedgeRoundRectCallout">
          <a:avLst>
            <a:gd name="adj1" fmla="val -65674"/>
            <a:gd name="adj2" fmla="val 78931"/>
            <a:gd name="adj3" fmla="val 16667"/>
          </a:avLst>
        </a:prstGeom>
        <a:solidFill>
          <a:srgbClr val="C6D9F1"/>
        </a:solidFill>
        <a:ln w="76320" cap="sq">
          <a:solidFill>
            <a:srgbClr val="385D8A"/>
          </a:solidFill>
          <a:miter lim="800000"/>
          <a:headEnd/>
          <a:tailEnd/>
        </a:ln>
        <a:effectLst>
          <a:outerShdw dist="38184" dir="2700000" algn="ctr" rotWithShape="0">
            <a:srgbClr val="000000">
              <a:alpha val="40033"/>
            </a:srgbClr>
          </a:outerShdw>
        </a:effectLst>
      </xdr:spPr>
      <xdr:txBody>
        <a:bodyPr vertOverflow="clip" wrap="square" lIns="20160" tIns="20160" rIns="20160" bIns="20160" anchor="ctr"/>
        <a:lstStyle/>
        <a:p>
          <a:pPr algn="ctr" rtl="0">
            <a:defRPr sz="1000"/>
          </a:pPr>
          <a:r>
            <a:rPr lang="fr-FR" sz="2000" b="0" i="0" u="none" strike="noStrike" baseline="0">
              <a:solidFill>
                <a:srgbClr val="FFFFFF"/>
              </a:solidFill>
              <a:latin typeface="Calibri"/>
              <a:cs typeface="Calibri"/>
            </a:rPr>
            <a:t>Liste des expressions</a:t>
          </a:r>
        </a:p>
        <a:p>
          <a:pPr algn="ctr" rtl="0">
            <a:defRPr sz="1000"/>
          </a:pPr>
          <a:r>
            <a:rPr lang="fr-FR" sz="2000" b="0" i="0" u="none" strike="noStrike" baseline="0">
              <a:solidFill>
                <a:srgbClr val="FFFFFF"/>
              </a:solidFill>
              <a:latin typeface="Calibri"/>
              <a:cs typeface="Calibri"/>
            </a:rPr>
            <a:t>à développer</a:t>
          </a:r>
        </a:p>
        <a:p>
          <a:pPr algn="ctr" rtl="0">
            <a:defRPr sz="1000"/>
          </a:pPr>
          <a:r>
            <a:rPr lang="fr-FR" sz="2000" b="0" i="0" u="none" strike="noStrike" baseline="0">
              <a:solidFill>
                <a:srgbClr val="FFFFFF"/>
              </a:solidFill>
              <a:latin typeface="Calibri"/>
              <a:cs typeface="Calibri"/>
            </a:rPr>
            <a:t>(tirage aléatoire)</a:t>
          </a:r>
        </a:p>
      </xdr:txBody>
    </xdr:sp>
    <xdr:clientData/>
  </xdr:twoCellAnchor>
  <xdr:twoCellAnchor>
    <xdr:from>
      <xdr:col>29</xdr:col>
      <xdr:colOff>800100</xdr:colOff>
      <xdr:row>26</xdr:row>
      <xdr:rowOff>109538</xdr:rowOff>
    </xdr:from>
    <xdr:to>
      <xdr:col>33</xdr:col>
      <xdr:colOff>385763</xdr:colOff>
      <xdr:row>33</xdr:row>
      <xdr:rowOff>114300</xdr:rowOff>
    </xdr:to>
    <xdr:sp macro="" textlink="" fLocksText="0">
      <xdr:nvSpPr>
        <xdr:cNvPr id="4098" name="Rectangle à coins arrondis 4">
          <a:extLst>
            <a:ext uri="{FF2B5EF4-FFF2-40B4-BE49-F238E27FC236}">
              <a16:creationId xmlns:a16="http://schemas.microsoft.com/office/drawing/2014/main" id="{C1508851-E80F-1F29-0850-1D82E7CD1F43}"/>
            </a:ext>
          </a:extLst>
        </xdr:cNvPr>
        <xdr:cNvSpPr>
          <a:spLocks noChangeArrowheads="1"/>
        </xdr:cNvSpPr>
      </xdr:nvSpPr>
      <xdr:spPr bwMode="auto">
        <a:xfrm>
          <a:off x="22650450" y="5634038"/>
          <a:ext cx="2843213" cy="1628775"/>
        </a:xfrm>
        <a:prstGeom prst="wedgeRoundRectCallout">
          <a:avLst>
            <a:gd name="adj1" fmla="val 33764"/>
            <a:gd name="adj2" fmla="val -80222"/>
            <a:gd name="adj3" fmla="val 16667"/>
          </a:avLst>
        </a:prstGeom>
        <a:solidFill>
          <a:srgbClr val="C6D9F1"/>
        </a:solidFill>
        <a:ln w="76320" cap="sq">
          <a:solidFill>
            <a:srgbClr val="385D8A"/>
          </a:solidFill>
          <a:miter lim="800000"/>
          <a:headEnd/>
          <a:tailEnd/>
        </a:ln>
        <a:effectLst>
          <a:outerShdw dist="38184" dir="2700000" algn="ctr" rotWithShape="0">
            <a:srgbClr val="000000">
              <a:alpha val="40033"/>
            </a:srgbClr>
          </a:outerShdw>
        </a:effectLst>
      </xdr:spPr>
      <xdr:txBody>
        <a:bodyPr vertOverflow="clip" wrap="square" lIns="20160" tIns="20160" rIns="20160" bIns="20160" anchor="ctr"/>
        <a:lstStyle/>
        <a:p>
          <a:pPr algn="ctr" rtl="0">
            <a:defRPr sz="1000"/>
          </a:pPr>
          <a:r>
            <a:rPr lang="fr-FR" sz="2000" b="0" i="0" u="none" strike="noStrike" baseline="0">
              <a:solidFill>
                <a:srgbClr val="FFFFFF"/>
              </a:solidFill>
              <a:latin typeface="Calibri"/>
              <a:cs typeface="Calibri"/>
            </a:rPr>
            <a:t>résultats attendus</a:t>
          </a:r>
        </a:p>
        <a:p>
          <a:pPr algn="ctr" rtl="0">
            <a:defRPr sz="1000"/>
          </a:pPr>
          <a:r>
            <a:rPr lang="fr-FR" sz="2000" b="0" i="0" u="none" strike="noStrike" baseline="0">
              <a:solidFill>
                <a:srgbClr val="FFFFFF"/>
              </a:solidFill>
              <a:latin typeface="Calibri"/>
              <a:cs typeface="Calibri"/>
            </a:rPr>
            <a:t>(calcul automatique)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71438</xdr:colOff>
      <xdr:row>0</xdr:row>
      <xdr:rowOff>52388</xdr:rowOff>
    </xdr:from>
    <xdr:to>
      <xdr:col>25</xdr:col>
      <xdr:colOff>185738</xdr:colOff>
      <xdr:row>3</xdr:row>
      <xdr:rowOff>66675</xdr:rowOff>
    </xdr:to>
    <xdr:sp macro="" textlink="" fLocksText="0">
      <xdr:nvSpPr>
        <xdr:cNvPr id="5121" name="Bulle ronde 1">
          <a:extLst>
            <a:ext uri="{FF2B5EF4-FFF2-40B4-BE49-F238E27FC236}">
              <a16:creationId xmlns:a16="http://schemas.microsoft.com/office/drawing/2014/main" id="{801642F6-0747-A9BE-6579-DE74F0B5039C}"/>
            </a:ext>
          </a:extLst>
        </xdr:cNvPr>
        <xdr:cNvSpPr>
          <a:spLocks noChangeArrowheads="1"/>
        </xdr:cNvSpPr>
      </xdr:nvSpPr>
      <xdr:spPr bwMode="auto">
        <a:xfrm>
          <a:off x="12401550" y="52388"/>
          <a:ext cx="2952750" cy="1047750"/>
        </a:xfrm>
        <a:prstGeom prst="wedgeEllipseCallout">
          <a:avLst>
            <a:gd name="adj1" fmla="val -41917"/>
            <a:gd name="adj2" fmla="val 59880"/>
          </a:avLst>
        </a:prstGeom>
        <a:solidFill>
          <a:srgbClr val="4F81BD"/>
        </a:solidFill>
        <a:ln w="25560" cap="sq">
          <a:solidFill>
            <a:srgbClr val="385D8A"/>
          </a:solidFill>
          <a:miter lim="800000"/>
          <a:headEnd/>
          <a:tailEnd/>
        </a:ln>
        <a:effectLst/>
      </xdr:spPr>
      <xdr:txBody>
        <a:bodyPr vertOverflow="clip" wrap="square" lIns="20160" tIns="20160" rIns="20160" bIns="20160" anchor="ctr"/>
        <a:lstStyle/>
        <a:p>
          <a:pPr algn="ctr" rtl="0">
            <a:defRPr sz="1000"/>
          </a:pPr>
          <a:r>
            <a:rPr lang="fr-FR" sz="1200" b="0" i="1" u="none" strike="noStrike" baseline="0">
              <a:solidFill>
                <a:srgbClr val="FFFFFF"/>
              </a:solidFill>
              <a:latin typeface="Calibri"/>
              <a:cs typeface="Calibri"/>
            </a:rPr>
            <a:t>CHOISIR LES OPERATIONS</a:t>
          </a:r>
        </a:p>
        <a:p>
          <a:pPr algn="ctr" rtl="0">
            <a:defRPr sz="1000"/>
          </a:pPr>
          <a:r>
            <a:rPr lang="fr-FR" sz="1200" b="0" i="1" u="none" strike="noStrike" baseline="0">
              <a:solidFill>
                <a:srgbClr val="FFFFFF"/>
              </a:solidFill>
              <a:latin typeface="Calibri"/>
              <a:cs typeface="Calibri"/>
            </a:rPr>
            <a:t>PUIS APPUYER SUR F9</a:t>
          </a:r>
        </a:p>
        <a:p>
          <a:pPr algn="ctr" rtl="0">
            <a:defRPr sz="1000"/>
          </a:pPr>
          <a:r>
            <a:rPr lang="fr-FR" sz="1200" b="0" i="1" u="none" strike="noStrike" baseline="0">
              <a:solidFill>
                <a:srgbClr val="FFFFFF"/>
              </a:solidFill>
              <a:latin typeface="Calibri"/>
              <a:cs typeface="Calibri"/>
            </a:rPr>
            <a:t>POUR GENERER LE CONTROLE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957263</xdr:colOff>
      <xdr:row>39</xdr:row>
      <xdr:rowOff>76200</xdr:rowOff>
    </xdr:from>
    <xdr:to>
      <xdr:col>16</xdr:col>
      <xdr:colOff>142875</xdr:colOff>
      <xdr:row>44</xdr:row>
      <xdr:rowOff>66675</xdr:rowOff>
    </xdr:to>
    <xdr:sp macro="" textlink="" fLocksText="0">
      <xdr:nvSpPr>
        <xdr:cNvPr id="6145" name="Rectangle à coins arrondis 1">
          <a:extLst>
            <a:ext uri="{FF2B5EF4-FFF2-40B4-BE49-F238E27FC236}">
              <a16:creationId xmlns:a16="http://schemas.microsoft.com/office/drawing/2014/main" id="{4CF32D1E-9D40-FABF-B2C0-0DCA2E5A6393}"/>
            </a:ext>
          </a:extLst>
        </xdr:cNvPr>
        <xdr:cNvSpPr>
          <a:spLocks noChangeArrowheads="1"/>
        </xdr:cNvSpPr>
      </xdr:nvSpPr>
      <xdr:spPr bwMode="auto">
        <a:xfrm>
          <a:off x="11377613" y="8124825"/>
          <a:ext cx="3100387" cy="1252538"/>
        </a:xfrm>
        <a:prstGeom prst="wedgeRoundRectCallout">
          <a:avLst>
            <a:gd name="adj1" fmla="val -47528"/>
            <a:gd name="adj2" fmla="val -83199"/>
            <a:gd name="adj3" fmla="val 16667"/>
          </a:avLst>
        </a:prstGeom>
        <a:solidFill>
          <a:srgbClr val="4F81BD"/>
        </a:solidFill>
        <a:ln w="25560" cap="sq">
          <a:solidFill>
            <a:srgbClr val="385D8A"/>
          </a:solidFill>
          <a:miter lim="800000"/>
          <a:headEnd/>
          <a:tailEnd/>
        </a:ln>
        <a:effectLst/>
      </xdr:spPr>
      <xdr:txBody>
        <a:bodyPr vertOverflow="clip" wrap="square" lIns="20160" tIns="20160" rIns="20160" bIns="20160" anchor="ctr"/>
        <a:lstStyle/>
        <a:p>
          <a:pPr algn="ctr" rtl="0">
            <a:defRPr sz="1000"/>
          </a:pPr>
          <a:r>
            <a:rPr lang="fr-FR" sz="1600" b="0" i="0" u="none" strike="noStrike" baseline="0">
              <a:solidFill>
                <a:srgbClr val="FFFFFF"/>
              </a:solidFill>
              <a:latin typeface="Calibri"/>
              <a:cs typeface="Calibri"/>
            </a:rPr>
            <a:t>Si l'ordre choisi contient des doublons, les cases concernées changeront de couleurs !</a:t>
          </a:r>
        </a:p>
      </xdr:txBody>
    </xdr:sp>
    <xdr:clientData/>
  </xdr:twoCellAnchor>
  <xdr:twoCellAnchor>
    <xdr:from>
      <xdr:col>10</xdr:col>
      <xdr:colOff>304800</xdr:colOff>
      <xdr:row>6</xdr:row>
      <xdr:rowOff>28575</xdr:rowOff>
    </xdr:from>
    <xdr:to>
      <xdr:col>12</xdr:col>
      <xdr:colOff>471488</xdr:colOff>
      <xdr:row>12</xdr:row>
      <xdr:rowOff>157163</xdr:rowOff>
    </xdr:to>
    <xdr:sp macro="" textlink="" fLocksText="0">
      <xdr:nvSpPr>
        <xdr:cNvPr id="6146" name="Rectangle à coins arrondis 2">
          <a:extLst>
            <a:ext uri="{FF2B5EF4-FFF2-40B4-BE49-F238E27FC236}">
              <a16:creationId xmlns:a16="http://schemas.microsoft.com/office/drawing/2014/main" id="{986C9E76-3B2A-9D8C-96F3-C3592984899B}"/>
            </a:ext>
          </a:extLst>
        </xdr:cNvPr>
        <xdr:cNvSpPr>
          <a:spLocks noChangeArrowheads="1"/>
        </xdr:cNvSpPr>
      </xdr:nvSpPr>
      <xdr:spPr bwMode="auto">
        <a:xfrm>
          <a:off x="8767763" y="1004888"/>
          <a:ext cx="2124075" cy="1143000"/>
        </a:xfrm>
        <a:prstGeom prst="wedgeRoundRectCallout">
          <a:avLst>
            <a:gd name="adj1" fmla="val 44685"/>
            <a:gd name="adj2" fmla="val 81856"/>
            <a:gd name="adj3" fmla="val 16667"/>
          </a:avLst>
        </a:prstGeom>
        <a:solidFill>
          <a:srgbClr val="4F81BD"/>
        </a:solidFill>
        <a:ln w="25560" cap="sq">
          <a:solidFill>
            <a:srgbClr val="385D8A"/>
          </a:solidFill>
          <a:miter lim="800000"/>
          <a:headEnd/>
          <a:tailEnd/>
        </a:ln>
        <a:effectLst/>
      </xdr:spPr>
      <xdr:txBody>
        <a:bodyPr vertOverflow="clip" wrap="square" lIns="20160" tIns="20160" rIns="20160" bIns="20160" anchor="ctr"/>
        <a:lstStyle/>
        <a:p>
          <a:pPr algn="ctr" rtl="0">
            <a:defRPr sz="1000"/>
          </a:pPr>
          <a:r>
            <a:rPr lang="fr-FR" sz="1400" b="0" i="0" u="none" strike="noStrike" baseline="0">
              <a:solidFill>
                <a:srgbClr val="FFFFFF"/>
              </a:solidFill>
              <a:latin typeface="Calibri"/>
              <a:cs typeface="Calibri"/>
            </a:rPr>
            <a:t>L'ordre des calcul est modifiable... Il suffit de renuméroter les calculs de 1 à 20 .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957263</xdr:colOff>
      <xdr:row>39</xdr:row>
      <xdr:rowOff>76200</xdr:rowOff>
    </xdr:from>
    <xdr:to>
      <xdr:col>17</xdr:col>
      <xdr:colOff>142875</xdr:colOff>
      <xdr:row>44</xdr:row>
      <xdr:rowOff>66675</xdr:rowOff>
    </xdr:to>
    <xdr:sp macro="" textlink="" fLocksText="0">
      <xdr:nvSpPr>
        <xdr:cNvPr id="8193" name="Rectangle à coins arrondis 1">
          <a:extLst>
            <a:ext uri="{FF2B5EF4-FFF2-40B4-BE49-F238E27FC236}">
              <a16:creationId xmlns:a16="http://schemas.microsoft.com/office/drawing/2014/main" id="{B4379C11-70EF-DAA4-B705-B447F3573CC2}"/>
            </a:ext>
          </a:extLst>
        </xdr:cNvPr>
        <xdr:cNvSpPr>
          <a:spLocks noChangeArrowheads="1"/>
        </xdr:cNvSpPr>
      </xdr:nvSpPr>
      <xdr:spPr bwMode="auto">
        <a:xfrm>
          <a:off x="11377613" y="8105775"/>
          <a:ext cx="3914775" cy="1252538"/>
        </a:xfrm>
        <a:prstGeom prst="wedgeRoundRectCallout">
          <a:avLst>
            <a:gd name="adj1" fmla="val -47528"/>
            <a:gd name="adj2" fmla="val -83199"/>
            <a:gd name="adj3" fmla="val 16667"/>
          </a:avLst>
        </a:prstGeom>
        <a:solidFill>
          <a:srgbClr val="4F81BD"/>
        </a:solidFill>
        <a:ln w="25560" cap="sq">
          <a:solidFill>
            <a:srgbClr val="385D8A"/>
          </a:solidFill>
          <a:miter lim="800000"/>
          <a:headEnd/>
          <a:tailEnd/>
        </a:ln>
        <a:effectLst/>
      </xdr:spPr>
      <xdr:txBody>
        <a:bodyPr vertOverflow="clip" wrap="square" lIns="20160" tIns="20160" rIns="20160" bIns="20160" anchor="ctr"/>
        <a:lstStyle/>
        <a:p>
          <a:pPr algn="ctr" rtl="0">
            <a:defRPr sz="1000"/>
          </a:pPr>
          <a:r>
            <a:rPr lang="fr-FR" sz="1600" b="0" i="0" u="none" strike="noStrike" baseline="0">
              <a:solidFill>
                <a:srgbClr val="FFFFFF"/>
              </a:solidFill>
              <a:latin typeface="Calibri"/>
              <a:cs typeface="Calibri"/>
            </a:rPr>
            <a:t>Si l'ordre choisi contient des doublons, les cases concernées changeront de couleurs !</a:t>
          </a:r>
        </a:p>
      </xdr:txBody>
    </xdr:sp>
    <xdr:clientData/>
  </xdr:twoCellAnchor>
  <xdr:twoCellAnchor>
    <xdr:from>
      <xdr:col>10</xdr:col>
      <xdr:colOff>290513</xdr:colOff>
      <xdr:row>5</xdr:row>
      <xdr:rowOff>100013</xdr:rowOff>
    </xdr:from>
    <xdr:to>
      <xdr:col>12</xdr:col>
      <xdr:colOff>457200</xdr:colOff>
      <xdr:row>12</xdr:row>
      <xdr:rowOff>66675</xdr:rowOff>
    </xdr:to>
    <xdr:sp macro="" textlink="" fLocksText="0">
      <xdr:nvSpPr>
        <xdr:cNvPr id="8194" name="Rectangle à coins arrondis 2">
          <a:extLst>
            <a:ext uri="{FF2B5EF4-FFF2-40B4-BE49-F238E27FC236}">
              <a16:creationId xmlns:a16="http://schemas.microsoft.com/office/drawing/2014/main" id="{B66EED53-BAA8-DFAF-964E-77A3C1A044BB}"/>
            </a:ext>
          </a:extLst>
        </xdr:cNvPr>
        <xdr:cNvSpPr>
          <a:spLocks noChangeArrowheads="1"/>
        </xdr:cNvSpPr>
      </xdr:nvSpPr>
      <xdr:spPr bwMode="auto">
        <a:xfrm>
          <a:off x="8753475" y="914400"/>
          <a:ext cx="2124075" cy="1143000"/>
        </a:xfrm>
        <a:prstGeom prst="wedgeRoundRectCallout">
          <a:avLst>
            <a:gd name="adj1" fmla="val 44685"/>
            <a:gd name="adj2" fmla="val 81856"/>
            <a:gd name="adj3" fmla="val 16667"/>
          </a:avLst>
        </a:prstGeom>
        <a:solidFill>
          <a:srgbClr val="4F81BD"/>
        </a:solidFill>
        <a:ln w="25560" cap="sq">
          <a:solidFill>
            <a:srgbClr val="385D8A"/>
          </a:solidFill>
          <a:miter lim="800000"/>
          <a:headEnd/>
          <a:tailEnd/>
        </a:ln>
        <a:effectLst/>
      </xdr:spPr>
      <xdr:txBody>
        <a:bodyPr vertOverflow="clip" wrap="square" lIns="20160" tIns="20160" rIns="20160" bIns="20160" anchor="ctr"/>
        <a:lstStyle/>
        <a:p>
          <a:pPr algn="ctr" rtl="0">
            <a:defRPr sz="1000"/>
          </a:pPr>
          <a:r>
            <a:rPr lang="fr-FR" sz="1400" b="0" i="0" u="none" strike="noStrike" baseline="0">
              <a:solidFill>
                <a:srgbClr val="FFFFFF"/>
              </a:solidFill>
              <a:latin typeface="Calibri"/>
              <a:cs typeface="Calibri"/>
            </a:rPr>
            <a:t>L'ordre des calcul est modifiable... Il suffit de renuméroter les calculs de 1 à 20 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57417-1C90-48DA-8B07-D21035D68FA1}">
  <sheetPr codeName="Feuil1">
    <pageSetUpPr fitToPage="1"/>
  </sheetPr>
  <dimension ref="A1:W40"/>
  <sheetViews>
    <sheetView showGridLines="0" topLeftCell="O1" zoomScale="56" zoomScaleNormal="56" workbookViewId="0">
      <selection activeCell="D9" sqref="D9"/>
    </sheetView>
  </sheetViews>
  <sheetFormatPr baseColWidth="10" defaultColWidth="11.06640625" defaultRowHeight="12.75" x14ac:dyDescent="0.35"/>
  <cols>
    <col min="1" max="1" width="10.73046875" customWidth="1"/>
    <col min="2" max="2" width="12.3984375" customWidth="1"/>
    <col min="3" max="10" width="10.73046875" customWidth="1"/>
    <col min="11" max="11" width="17" customWidth="1"/>
    <col min="12" max="12" width="11.06640625" customWidth="1"/>
    <col min="13" max="13" width="11.59765625" customWidth="1"/>
    <col min="14" max="14" width="11.06640625" customWidth="1"/>
    <col min="15" max="15" width="8.73046875" customWidth="1"/>
    <col min="16" max="17" width="11.06640625" customWidth="1"/>
    <col min="18" max="18" width="17.06640625" customWidth="1"/>
  </cols>
  <sheetData>
    <row r="1" spans="1:23" ht="12.75" customHeight="1" x14ac:dyDescent="0.4">
      <c r="A1" s="34" t="s">
        <v>139</v>
      </c>
      <c r="B1" s="30"/>
      <c r="C1" s="34"/>
      <c r="D1" s="30"/>
      <c r="E1" s="34"/>
      <c r="F1" s="30"/>
      <c r="G1" s="34" t="s">
        <v>12</v>
      </c>
      <c r="H1" s="32"/>
      <c r="I1" s="32"/>
    </row>
    <row r="2" spans="1:23" ht="12.75" customHeight="1" x14ac:dyDescent="0.35">
      <c r="B2" s="248" t="s">
        <v>0</v>
      </c>
      <c r="C2" s="248"/>
      <c r="D2" s="248"/>
      <c r="E2" s="248"/>
      <c r="F2" s="248"/>
      <c r="G2" s="248"/>
      <c r="H2" s="248"/>
      <c r="I2" s="248"/>
    </row>
    <row r="3" spans="1:23" ht="12.75" customHeight="1" x14ac:dyDescent="0.35">
      <c r="B3" s="248"/>
      <c r="C3" s="248"/>
      <c r="D3" s="248"/>
      <c r="E3" s="248"/>
      <c r="F3" s="248"/>
      <c r="G3" s="248"/>
      <c r="H3" s="248"/>
      <c r="I3" s="248"/>
    </row>
    <row r="4" spans="1:23" ht="12.75" customHeight="1" x14ac:dyDescent="0.35">
      <c r="B4" s="248"/>
      <c r="C4" s="248"/>
      <c r="D4" s="248"/>
      <c r="E4" s="248"/>
      <c r="F4" s="248"/>
      <c r="G4" s="248"/>
      <c r="H4" s="248"/>
      <c r="I4" s="248"/>
    </row>
    <row r="5" spans="1:23" ht="13.15" thickBot="1" x14ac:dyDescent="0.4">
      <c r="B5" s="249"/>
      <c r="C5" s="249"/>
      <c r="D5" s="249"/>
      <c r="E5" s="249"/>
      <c r="F5" s="249"/>
      <c r="G5" s="249"/>
      <c r="H5" s="249"/>
      <c r="I5" s="249"/>
    </row>
    <row r="6" spans="1:23" ht="30" customHeight="1" thickBot="1" x14ac:dyDescent="0.4">
      <c r="A6" s="1"/>
      <c r="B6" s="2">
        <v>2</v>
      </c>
      <c r="C6" s="3">
        <v>3</v>
      </c>
      <c r="D6" s="3">
        <v>4</v>
      </c>
      <c r="E6" s="3">
        <v>5</v>
      </c>
      <c r="F6" s="3">
        <v>6</v>
      </c>
      <c r="G6" s="3">
        <v>7</v>
      </c>
      <c r="H6" s="3">
        <v>8</v>
      </c>
      <c r="I6" s="4">
        <v>9</v>
      </c>
    </row>
    <row r="7" spans="1:23" ht="30" customHeight="1" x14ac:dyDescent="0.7">
      <c r="A7" s="5">
        <v>1</v>
      </c>
      <c r="B7" s="6" t="str">
        <f t="shared" ref="B7:B16" ca="1" si="0">IF(COUNTIF($P$20:$P$39,CONCATENATE(CHAR(CELL("col",B7)+64),CELL("ligne",B7)-6))&gt;0,"",".")</f>
        <v/>
      </c>
      <c r="C7" s="6" t="str">
        <f t="shared" ref="C7:C16" ca="1" si="1">IF(COUNTIF($P$20:$P$39,CONCATENATE(CHAR(CELL("col",C7)+64),CELL("ligne",C7)-6))&gt;0,"",".")</f>
        <v/>
      </c>
      <c r="D7" s="6" t="str">
        <f t="shared" ref="D7:D16" ca="1" si="2">IF(COUNTIF($P$20:$P$39,CONCATENATE(CHAR(CELL("col",D7)+64),CELL("ligne",D7)-6))&gt;0,"",".")</f>
        <v>.</v>
      </c>
      <c r="E7" s="6" t="str">
        <f t="shared" ref="E7:E16" ca="1" si="3">IF(COUNTIF($P$20:$P$39,CONCATENATE(CHAR(CELL("col",E7)+64),CELL("ligne",E7)-6))&gt;0,"",".")</f>
        <v>.</v>
      </c>
      <c r="F7" s="6" t="str">
        <f t="shared" ref="F7:F16" ca="1" si="4">IF(COUNTIF($P$20:$P$39,CONCATENATE(CHAR(CELL("col",F7)+64),CELL("ligne",F7)-6))&gt;0,"",".")</f>
        <v>.</v>
      </c>
      <c r="G7" s="6" t="str">
        <f t="shared" ref="G7:G16" ca="1" si="5">IF(COUNTIF($P$20:$P$39,CONCATENATE(CHAR(CELL("col",G7)+64),CELL("ligne",G7)-6))&gt;0,"",".")</f>
        <v>.</v>
      </c>
      <c r="H7" s="6" t="str">
        <f t="shared" ref="H7:H16" ca="1" si="6">IF(COUNTIF($P$20:$P$39,CONCATENATE(CHAR(CELL("col",H7)+64),CELL("ligne",H7)-6))&gt;0,"",".")</f>
        <v/>
      </c>
      <c r="I7" s="6" t="str">
        <f t="shared" ref="I7:I16" ca="1" si="7">IF(COUNTIF($P$20:$P$39,CONCATENATE(CHAR(CELL("col",I7)+64),CELL("ligne",I7)-6))&gt;0,"",".")</f>
        <v>.</v>
      </c>
      <c r="K7" s="252" t="s">
        <v>1</v>
      </c>
      <c r="L7" s="252"/>
      <c r="M7" s="7">
        <f ca="1">COUNTBLANK(B7:I16)</f>
        <v>20</v>
      </c>
      <c r="N7" s="8"/>
    </row>
    <row r="8" spans="1:23" ht="30" customHeight="1" x14ac:dyDescent="0.35">
      <c r="A8" s="9">
        <v>2</v>
      </c>
      <c r="B8" s="6" t="str">
        <f t="shared" ca="1" si="0"/>
        <v/>
      </c>
      <c r="C8" s="6" t="str">
        <f t="shared" ca="1" si="1"/>
        <v>.</v>
      </c>
      <c r="D8" s="6" t="str">
        <f t="shared" ca="1" si="2"/>
        <v>.</v>
      </c>
      <c r="E8" s="6" t="str">
        <f t="shared" ca="1" si="3"/>
        <v/>
      </c>
      <c r="F8" s="6" t="str">
        <f t="shared" ca="1" si="4"/>
        <v>.</v>
      </c>
      <c r="G8" s="6" t="str">
        <f t="shared" ca="1" si="5"/>
        <v>.</v>
      </c>
      <c r="H8" s="6" t="str">
        <f t="shared" ca="1" si="6"/>
        <v/>
      </c>
      <c r="I8" s="6" t="str">
        <f t="shared" ca="1" si="7"/>
        <v>.</v>
      </c>
    </row>
    <row r="9" spans="1:23" ht="30" customHeight="1" x14ac:dyDescent="0.35">
      <c r="A9" s="9">
        <v>3</v>
      </c>
      <c r="B9" s="6" t="str">
        <f t="shared" ca="1" si="0"/>
        <v>.</v>
      </c>
      <c r="C9" s="6" t="str">
        <f t="shared" ca="1" si="1"/>
        <v>.</v>
      </c>
      <c r="D9" s="6" t="str">
        <f t="shared" ca="1" si="2"/>
        <v>.</v>
      </c>
      <c r="E9" s="6" t="str">
        <f t="shared" ca="1" si="3"/>
        <v>.</v>
      </c>
      <c r="F9" s="6" t="str">
        <f t="shared" ca="1" si="4"/>
        <v/>
      </c>
      <c r="G9" s="6" t="str">
        <f t="shared" ca="1" si="5"/>
        <v>.</v>
      </c>
      <c r="H9" s="6" t="str">
        <f t="shared" ca="1" si="6"/>
        <v>.</v>
      </c>
      <c r="I9" s="6" t="str">
        <f t="shared" ca="1" si="7"/>
        <v>.</v>
      </c>
      <c r="K9" s="253" t="s">
        <v>2</v>
      </c>
      <c r="L9" s="253"/>
      <c r="M9" s="253"/>
      <c r="N9" s="253"/>
      <c r="O9" s="253"/>
      <c r="P9" s="253"/>
    </row>
    <row r="10" spans="1:23" ht="30" customHeight="1" x14ac:dyDescent="0.35">
      <c r="A10" s="9">
        <v>4</v>
      </c>
      <c r="B10" s="6" t="str">
        <f t="shared" ca="1" si="0"/>
        <v>.</v>
      </c>
      <c r="C10" s="6" t="str">
        <f t="shared" ca="1" si="1"/>
        <v>.</v>
      </c>
      <c r="D10" s="6" t="str">
        <f t="shared" ca="1" si="2"/>
        <v>.</v>
      </c>
      <c r="E10" s="6" t="str">
        <f t="shared" ca="1" si="3"/>
        <v>.</v>
      </c>
      <c r="F10" s="6" t="str">
        <f t="shared" ca="1" si="4"/>
        <v>.</v>
      </c>
      <c r="G10" s="6" t="str">
        <f t="shared" ca="1" si="5"/>
        <v>.</v>
      </c>
      <c r="H10" s="6" t="str">
        <f t="shared" ca="1" si="6"/>
        <v>.</v>
      </c>
      <c r="I10" s="6" t="str">
        <f t="shared" ca="1" si="7"/>
        <v/>
      </c>
      <c r="K10" s="253"/>
      <c r="L10" s="253"/>
      <c r="M10" s="253"/>
      <c r="N10" s="253"/>
      <c r="O10" s="253"/>
      <c r="P10" s="253"/>
    </row>
    <row r="11" spans="1:23" ht="30" customHeight="1" x14ac:dyDescent="0.35">
      <c r="A11" s="9">
        <v>5</v>
      </c>
      <c r="B11" s="6" t="str">
        <f t="shared" ca="1" si="0"/>
        <v>.</v>
      </c>
      <c r="C11" s="6" t="str">
        <f t="shared" ca="1" si="1"/>
        <v>.</v>
      </c>
      <c r="D11" s="6" t="str">
        <f t="shared" ca="1" si="2"/>
        <v>.</v>
      </c>
      <c r="E11" s="6" t="str">
        <f t="shared" ca="1" si="3"/>
        <v>.</v>
      </c>
      <c r="F11" s="6" t="str">
        <f t="shared" ca="1" si="4"/>
        <v>.</v>
      </c>
      <c r="G11" s="6" t="str">
        <f t="shared" ca="1" si="5"/>
        <v/>
      </c>
      <c r="H11" s="6" t="str">
        <f t="shared" ca="1" si="6"/>
        <v>.</v>
      </c>
      <c r="I11" s="6" t="str">
        <f t="shared" ca="1" si="7"/>
        <v/>
      </c>
      <c r="K11" s="253"/>
      <c r="L11" s="253"/>
      <c r="M11" s="253"/>
      <c r="N11" s="253"/>
      <c r="O11" s="253"/>
      <c r="P11" s="253"/>
    </row>
    <row r="12" spans="1:23" ht="30" customHeight="1" x14ac:dyDescent="0.35">
      <c r="A12" s="9">
        <v>6</v>
      </c>
      <c r="B12" s="6" t="str">
        <f t="shared" ca="1" si="0"/>
        <v>.</v>
      </c>
      <c r="C12" s="6" t="str">
        <f t="shared" ca="1" si="1"/>
        <v>.</v>
      </c>
      <c r="D12" s="6" t="str">
        <f t="shared" ca="1" si="2"/>
        <v/>
      </c>
      <c r="E12" s="6" t="str">
        <f t="shared" ca="1" si="3"/>
        <v/>
      </c>
      <c r="F12" s="6" t="str">
        <f t="shared" ca="1" si="4"/>
        <v>.</v>
      </c>
      <c r="G12" s="6" t="str">
        <f t="shared" ca="1" si="5"/>
        <v>.</v>
      </c>
      <c r="H12" s="6" t="str">
        <f t="shared" ca="1" si="6"/>
        <v>.</v>
      </c>
      <c r="I12" s="6" t="str">
        <f t="shared" ca="1" si="7"/>
        <v>.</v>
      </c>
      <c r="K12" s="253"/>
      <c r="L12" s="253"/>
      <c r="M12" s="253"/>
      <c r="N12" s="253"/>
      <c r="O12" s="253"/>
      <c r="P12" s="253"/>
    </row>
    <row r="13" spans="1:23" ht="30" customHeight="1" x14ac:dyDescent="0.35">
      <c r="A13" s="9">
        <v>7</v>
      </c>
      <c r="B13" s="6" t="str">
        <f t="shared" ca="1" si="0"/>
        <v>.</v>
      </c>
      <c r="C13" s="6" t="str">
        <f t="shared" ca="1" si="1"/>
        <v/>
      </c>
      <c r="D13" s="6" t="str">
        <f t="shared" ca="1" si="2"/>
        <v/>
      </c>
      <c r="E13" s="6" t="str">
        <f t="shared" ca="1" si="3"/>
        <v>.</v>
      </c>
      <c r="F13" s="6" t="str">
        <f t="shared" ca="1" si="4"/>
        <v>.</v>
      </c>
      <c r="G13" s="6" t="str">
        <f t="shared" ca="1" si="5"/>
        <v>.</v>
      </c>
      <c r="H13" s="6" t="str">
        <f t="shared" ca="1" si="6"/>
        <v>.</v>
      </c>
      <c r="I13" s="6" t="str">
        <f t="shared" ca="1" si="7"/>
        <v>.</v>
      </c>
      <c r="K13" s="254" t="s">
        <v>3</v>
      </c>
      <c r="L13" s="254"/>
      <c r="M13" s="254"/>
      <c r="N13" s="254"/>
    </row>
    <row r="14" spans="1:23" ht="30" customHeight="1" x14ac:dyDescent="0.35">
      <c r="A14" s="9">
        <v>8</v>
      </c>
      <c r="B14" s="6" t="str">
        <f t="shared" ca="1" si="0"/>
        <v/>
      </c>
      <c r="C14" s="6" t="str">
        <f t="shared" ca="1" si="1"/>
        <v>.</v>
      </c>
      <c r="D14" s="6" t="str">
        <f t="shared" ca="1" si="2"/>
        <v>.</v>
      </c>
      <c r="E14" s="6" t="str">
        <f t="shared" ca="1" si="3"/>
        <v>.</v>
      </c>
      <c r="F14" s="6" t="str">
        <f t="shared" ca="1" si="4"/>
        <v/>
      </c>
      <c r="G14" s="6" t="str">
        <f t="shared" ca="1" si="5"/>
        <v>.</v>
      </c>
      <c r="H14" s="6" t="str">
        <f t="shared" ca="1" si="6"/>
        <v>.</v>
      </c>
      <c r="I14" s="6" t="str">
        <f t="shared" ca="1" si="7"/>
        <v>.</v>
      </c>
      <c r="K14" s="254"/>
      <c r="L14" s="254"/>
      <c r="M14" s="254"/>
      <c r="N14" s="254"/>
    </row>
    <row r="15" spans="1:23" ht="30" customHeight="1" x14ac:dyDescent="0.35">
      <c r="A15" s="9">
        <v>9</v>
      </c>
      <c r="B15" s="6" t="str">
        <f t="shared" ca="1" si="0"/>
        <v>.</v>
      </c>
      <c r="C15" s="6" t="str">
        <f t="shared" ca="1" si="1"/>
        <v>.</v>
      </c>
      <c r="D15" s="6" t="str">
        <f t="shared" ca="1" si="2"/>
        <v>.</v>
      </c>
      <c r="E15" s="6" t="str">
        <f t="shared" ca="1" si="3"/>
        <v/>
      </c>
      <c r="F15" s="6" t="str">
        <f t="shared" ca="1" si="4"/>
        <v>.</v>
      </c>
      <c r="G15" s="6" t="str">
        <f t="shared" ca="1" si="5"/>
        <v>.</v>
      </c>
      <c r="H15" s="6" t="str">
        <f t="shared" ca="1" si="6"/>
        <v/>
      </c>
      <c r="I15" s="6" t="str">
        <f t="shared" ca="1" si="7"/>
        <v>.</v>
      </c>
    </row>
    <row r="16" spans="1:23" ht="30" customHeight="1" x14ac:dyDescent="0.35">
      <c r="A16" s="10">
        <v>10</v>
      </c>
      <c r="B16" s="6" t="str">
        <f t="shared" ca="1" si="0"/>
        <v>.</v>
      </c>
      <c r="C16" s="6" t="str">
        <f t="shared" ca="1" si="1"/>
        <v/>
      </c>
      <c r="D16" s="6" t="str">
        <f t="shared" ca="1" si="2"/>
        <v>.</v>
      </c>
      <c r="E16" s="6" t="str">
        <f t="shared" ca="1" si="3"/>
        <v>.</v>
      </c>
      <c r="F16" s="6" t="str">
        <f t="shared" ca="1" si="4"/>
        <v>.</v>
      </c>
      <c r="G16" s="6" t="str">
        <f t="shared" ca="1" si="5"/>
        <v>.</v>
      </c>
      <c r="H16" s="6" t="str">
        <f t="shared" ca="1" si="6"/>
        <v>.</v>
      </c>
      <c r="I16" s="6" t="str">
        <f t="shared" ca="1" si="7"/>
        <v/>
      </c>
      <c r="K16" s="250" t="s">
        <v>4</v>
      </c>
      <c r="L16" s="250"/>
      <c r="M16" s="250"/>
      <c r="N16" s="250"/>
      <c r="O16" s="250"/>
      <c r="P16" s="250"/>
      <c r="R16" s="250" t="s">
        <v>5</v>
      </c>
      <c r="S16" s="250"/>
      <c r="T16" s="250"/>
      <c r="U16" s="250"/>
      <c r="V16" s="250"/>
      <c r="W16" s="250"/>
    </row>
    <row r="17" spans="1:23" ht="80.25" customHeight="1" x14ac:dyDescent="0.35">
      <c r="K17" s="250"/>
      <c r="L17" s="250"/>
      <c r="M17" s="250"/>
      <c r="N17" s="250"/>
      <c r="O17" s="250"/>
      <c r="P17" s="250"/>
      <c r="R17" s="250"/>
      <c r="S17" s="250"/>
      <c r="T17" s="250"/>
      <c r="U17" s="250"/>
      <c r="V17" s="250"/>
      <c r="W17" s="250"/>
    </row>
    <row r="18" spans="1:23" x14ac:dyDescent="0.35">
      <c r="K18" s="11"/>
      <c r="L18" s="12"/>
      <c r="M18" s="12"/>
      <c r="N18" s="12"/>
      <c r="O18" s="12"/>
      <c r="P18" s="13"/>
      <c r="R18" s="14" t="s">
        <v>6</v>
      </c>
      <c r="S18" s="15"/>
      <c r="T18" s="15"/>
      <c r="U18" s="15"/>
      <c r="V18" s="16" t="s">
        <v>7</v>
      </c>
      <c r="W18" s="17" t="s">
        <v>8</v>
      </c>
    </row>
    <row r="19" spans="1:23" x14ac:dyDescent="0.35">
      <c r="K19" s="11"/>
      <c r="L19" s="12"/>
      <c r="M19" s="18" t="s">
        <v>9</v>
      </c>
      <c r="N19" s="18" t="s">
        <v>10</v>
      </c>
      <c r="O19" s="12"/>
      <c r="P19" s="13"/>
      <c r="R19" s="19">
        <v>1</v>
      </c>
      <c r="S19" s="18">
        <f ca="1">INT(RAND()*5+1)</f>
        <v>1</v>
      </c>
      <c r="T19" s="12">
        <f t="shared" ref="T19:T38" ca="1" si="8">INT(S19*$S$40)</f>
        <v>1</v>
      </c>
      <c r="U19" s="12"/>
      <c r="V19" s="18">
        <f t="shared" ref="V19:V38" ca="1" si="9">IF(INT(T19/10)*10=T19,INT(T19/10)+1,INT(T19/10)+2)</f>
        <v>2</v>
      </c>
      <c r="W19" s="20">
        <f t="shared" ref="W19:W38" ca="1" si="10">IF(T19-INT(T19/10)*10=0,10,T19-INT(T19/10)*10)</f>
        <v>1</v>
      </c>
    </row>
    <row r="20" spans="1:23" ht="15" x14ac:dyDescent="0.4">
      <c r="A20" s="34" t="s">
        <v>139</v>
      </c>
      <c r="B20" s="30"/>
      <c r="C20" s="34"/>
      <c r="D20" s="30"/>
      <c r="E20" s="34"/>
      <c r="F20" s="30"/>
      <c r="G20" s="34" t="s">
        <v>12</v>
      </c>
      <c r="H20" s="32"/>
      <c r="I20" s="32"/>
      <c r="K20" s="21" t="s">
        <v>6</v>
      </c>
      <c r="L20" s="18">
        <v>1</v>
      </c>
      <c r="M20" s="18">
        <f t="shared" ref="M20:M39" ca="1" si="11">V19</f>
        <v>2</v>
      </c>
      <c r="N20" s="18">
        <f t="shared" ref="N20:N39" ca="1" si="12">W19</f>
        <v>1</v>
      </c>
      <c r="O20" s="12" t="str">
        <f t="shared" ref="O20:O39" ca="1" si="13">CHAR(M20+64)</f>
        <v>B</v>
      </c>
      <c r="P20" s="13" t="str">
        <f t="shared" ref="P20:P39" ca="1" si="14">CONCATENATE(O20,N20)</f>
        <v>B1</v>
      </c>
      <c r="R20" s="19">
        <v>2</v>
      </c>
      <c r="S20" s="18">
        <f t="shared" ref="S20:S38" ca="1" si="15">INT(RAND()*5+1)+S19</f>
        <v>2</v>
      </c>
      <c r="T20" s="12">
        <f t="shared" ca="1" si="8"/>
        <v>2</v>
      </c>
      <c r="U20" s="12"/>
      <c r="V20" s="18">
        <f t="shared" ca="1" si="9"/>
        <v>2</v>
      </c>
      <c r="W20" s="20">
        <f t="shared" ca="1" si="10"/>
        <v>2</v>
      </c>
    </row>
    <row r="21" spans="1:23" x14ac:dyDescent="0.35">
      <c r="B21" s="251" t="s">
        <v>0</v>
      </c>
      <c r="C21" s="251"/>
      <c r="D21" s="251"/>
      <c r="E21" s="251"/>
      <c r="F21" s="251"/>
      <c r="G21" s="251"/>
      <c r="H21" s="251"/>
      <c r="I21" s="251"/>
      <c r="K21" s="11"/>
      <c r="L21" s="18">
        <v>2</v>
      </c>
      <c r="M21" s="18">
        <f t="shared" ca="1" si="11"/>
        <v>2</v>
      </c>
      <c r="N21" s="18">
        <f t="shared" ca="1" si="12"/>
        <v>2</v>
      </c>
      <c r="O21" s="12" t="str">
        <f t="shared" ca="1" si="13"/>
        <v>B</v>
      </c>
      <c r="P21" s="13" t="str">
        <f t="shared" ca="1" si="14"/>
        <v>B2</v>
      </c>
      <c r="R21" s="19">
        <v>3</v>
      </c>
      <c r="S21" s="18">
        <f t="shared" ca="1" si="15"/>
        <v>6</v>
      </c>
      <c r="T21" s="12">
        <f t="shared" ca="1" si="8"/>
        <v>8</v>
      </c>
      <c r="U21" s="12"/>
      <c r="V21" s="18">
        <f t="shared" ca="1" si="9"/>
        <v>2</v>
      </c>
      <c r="W21" s="20">
        <f t="shared" ca="1" si="10"/>
        <v>8</v>
      </c>
    </row>
    <row r="22" spans="1:23" x14ac:dyDescent="0.35">
      <c r="B22" s="251"/>
      <c r="C22" s="251"/>
      <c r="D22" s="251"/>
      <c r="E22" s="251"/>
      <c r="F22" s="251"/>
      <c r="G22" s="251"/>
      <c r="H22" s="251"/>
      <c r="I22" s="251"/>
      <c r="K22" s="11"/>
      <c r="L22" s="18">
        <v>3</v>
      </c>
      <c r="M22" s="18">
        <f t="shared" ca="1" si="11"/>
        <v>2</v>
      </c>
      <c r="N22" s="18">
        <f t="shared" ca="1" si="12"/>
        <v>8</v>
      </c>
      <c r="O22" s="12" t="str">
        <f t="shared" ca="1" si="13"/>
        <v>B</v>
      </c>
      <c r="P22" s="13" t="str">
        <f t="shared" ca="1" si="14"/>
        <v>B8</v>
      </c>
      <c r="R22" s="19">
        <v>4</v>
      </c>
      <c r="S22" s="18">
        <f t="shared" ca="1" si="15"/>
        <v>8</v>
      </c>
      <c r="T22" s="12">
        <f t="shared" ca="1" si="8"/>
        <v>11</v>
      </c>
      <c r="U22" s="12"/>
      <c r="V22" s="18">
        <f t="shared" ca="1" si="9"/>
        <v>3</v>
      </c>
      <c r="W22" s="20">
        <f t="shared" ca="1" si="10"/>
        <v>1</v>
      </c>
    </row>
    <row r="23" spans="1:23" x14ac:dyDescent="0.35">
      <c r="B23" s="251"/>
      <c r="C23" s="251"/>
      <c r="D23" s="251"/>
      <c r="E23" s="251"/>
      <c r="F23" s="251"/>
      <c r="G23" s="251"/>
      <c r="H23" s="251"/>
      <c r="I23" s="251"/>
      <c r="K23" s="11"/>
      <c r="L23" s="18">
        <v>4</v>
      </c>
      <c r="M23" s="18">
        <f t="shared" ca="1" si="11"/>
        <v>3</v>
      </c>
      <c r="N23" s="18">
        <f t="shared" ca="1" si="12"/>
        <v>1</v>
      </c>
      <c r="O23" s="12" t="str">
        <f t="shared" ca="1" si="13"/>
        <v>C</v>
      </c>
      <c r="P23" s="13" t="str">
        <f t="shared" ca="1" si="14"/>
        <v>C1</v>
      </c>
      <c r="R23" s="19">
        <v>5</v>
      </c>
      <c r="S23" s="18">
        <f t="shared" ca="1" si="15"/>
        <v>12</v>
      </c>
      <c r="T23" s="12">
        <f t="shared" ca="1" si="8"/>
        <v>17</v>
      </c>
      <c r="U23" s="12"/>
      <c r="V23" s="18">
        <f t="shared" ca="1" si="9"/>
        <v>3</v>
      </c>
      <c r="W23" s="20">
        <f t="shared" ca="1" si="10"/>
        <v>7</v>
      </c>
    </row>
    <row r="24" spans="1:23" x14ac:dyDescent="0.35">
      <c r="B24" s="251"/>
      <c r="C24" s="251"/>
      <c r="D24" s="251"/>
      <c r="E24" s="251"/>
      <c r="F24" s="251"/>
      <c r="G24" s="251"/>
      <c r="H24" s="251"/>
      <c r="I24" s="251"/>
      <c r="K24" s="11"/>
      <c r="L24" s="18">
        <v>5</v>
      </c>
      <c r="M24" s="18">
        <f t="shared" ca="1" si="11"/>
        <v>3</v>
      </c>
      <c r="N24" s="18">
        <f t="shared" ca="1" si="12"/>
        <v>7</v>
      </c>
      <c r="O24" s="12" t="str">
        <f t="shared" ca="1" si="13"/>
        <v>C</v>
      </c>
      <c r="P24" s="13" t="str">
        <f t="shared" ca="1" si="14"/>
        <v>C7</v>
      </c>
      <c r="R24" s="19">
        <v>6</v>
      </c>
      <c r="S24" s="18">
        <f t="shared" ca="1" si="15"/>
        <v>14</v>
      </c>
      <c r="T24" s="12">
        <f t="shared" ca="1" si="8"/>
        <v>20</v>
      </c>
      <c r="U24" s="12"/>
      <c r="V24" s="18">
        <f t="shared" ca="1" si="9"/>
        <v>3</v>
      </c>
      <c r="W24" s="20">
        <f t="shared" ca="1" si="10"/>
        <v>10</v>
      </c>
    </row>
    <row r="25" spans="1:23" x14ac:dyDescent="0.35">
      <c r="K25" s="11"/>
      <c r="L25" s="18">
        <v>6</v>
      </c>
      <c r="M25" s="18">
        <f t="shared" ca="1" si="11"/>
        <v>3</v>
      </c>
      <c r="N25" s="18">
        <f t="shared" ca="1" si="12"/>
        <v>10</v>
      </c>
      <c r="O25" s="12" t="str">
        <f t="shared" ca="1" si="13"/>
        <v>C</v>
      </c>
      <c r="P25" s="13" t="str">
        <f t="shared" ca="1" si="14"/>
        <v>C10</v>
      </c>
      <c r="R25" s="19">
        <v>7</v>
      </c>
      <c r="S25" s="18">
        <f t="shared" ca="1" si="15"/>
        <v>18</v>
      </c>
      <c r="T25" s="12">
        <f t="shared" ca="1" si="8"/>
        <v>26</v>
      </c>
      <c r="U25" s="12"/>
      <c r="V25" s="18">
        <f t="shared" ca="1" si="9"/>
        <v>4</v>
      </c>
      <c r="W25" s="20">
        <f t="shared" ca="1" si="10"/>
        <v>6</v>
      </c>
    </row>
    <row r="26" spans="1:23" ht="30" x14ac:dyDescent="0.35">
      <c r="A26" s="1"/>
      <c r="B26" s="2">
        <v>2</v>
      </c>
      <c r="C26" s="3">
        <v>3</v>
      </c>
      <c r="D26" s="3">
        <v>4</v>
      </c>
      <c r="E26" s="3">
        <v>5</v>
      </c>
      <c r="F26" s="3">
        <v>6</v>
      </c>
      <c r="G26" s="3">
        <v>7</v>
      </c>
      <c r="H26" s="3">
        <v>8</v>
      </c>
      <c r="I26" s="4">
        <v>9</v>
      </c>
      <c r="K26" s="11"/>
      <c r="L26" s="18">
        <v>7</v>
      </c>
      <c r="M26" s="18">
        <f t="shared" ca="1" si="11"/>
        <v>4</v>
      </c>
      <c r="N26" s="18">
        <f t="shared" ca="1" si="12"/>
        <v>6</v>
      </c>
      <c r="O26" s="12" t="str">
        <f t="shared" ca="1" si="13"/>
        <v>D</v>
      </c>
      <c r="P26" s="13" t="str">
        <f t="shared" ca="1" si="14"/>
        <v>D6</v>
      </c>
      <c r="R26" s="19">
        <v>8</v>
      </c>
      <c r="S26" s="18">
        <f t="shared" ca="1" si="15"/>
        <v>19</v>
      </c>
      <c r="T26" s="12">
        <f t="shared" ca="1" si="8"/>
        <v>27</v>
      </c>
      <c r="U26" s="12"/>
      <c r="V26" s="18">
        <f t="shared" ca="1" si="9"/>
        <v>4</v>
      </c>
      <c r="W26" s="20">
        <f t="shared" ca="1" si="10"/>
        <v>7</v>
      </c>
    </row>
    <row r="27" spans="1:23" ht="30" x14ac:dyDescent="0.35">
      <c r="A27" s="5">
        <v>1</v>
      </c>
      <c r="B27" s="6" t="str">
        <f t="shared" ref="B27:B36" ca="1" si="16">IF(COUNTIF($P$20:$P$39,CONCATENATE(CHAR(CELL("col",B7)+64),CELL("ligne",B7)-6))&gt;0,"",".")</f>
        <v/>
      </c>
      <c r="C27" s="6" t="str">
        <f t="shared" ref="C27:C36" ca="1" si="17">IF(COUNTIF($P$20:$P$39,CONCATENATE(CHAR(CELL("col",C7)+64),CELL("ligne",C7)-6))&gt;0,"",".")</f>
        <v/>
      </c>
      <c r="D27" s="6" t="str">
        <f t="shared" ref="D27:D36" ca="1" si="18">IF(COUNTIF($P$20:$P$39,CONCATENATE(CHAR(CELL("col",D7)+64),CELL("ligne",D7)-6))&gt;0,"",".")</f>
        <v>.</v>
      </c>
      <c r="E27" s="6" t="str">
        <f t="shared" ref="E27:E36" ca="1" si="19">IF(COUNTIF($P$20:$P$39,CONCATENATE(CHAR(CELL("col",E7)+64),CELL("ligne",E7)-6))&gt;0,"",".")</f>
        <v>.</v>
      </c>
      <c r="F27" s="6" t="str">
        <f t="shared" ref="F27:F36" ca="1" si="20">IF(COUNTIF($P$20:$P$39,CONCATENATE(CHAR(CELL("col",F7)+64),CELL("ligne",F7)-6))&gt;0,"",".")</f>
        <v>.</v>
      </c>
      <c r="G27" s="6" t="str">
        <f t="shared" ref="G27:G36" ca="1" si="21">IF(COUNTIF($P$20:$P$39,CONCATENATE(CHAR(CELL("col",G7)+64),CELL("ligne",G7)-6))&gt;0,"",".")</f>
        <v>.</v>
      </c>
      <c r="H27" s="6" t="str">
        <f t="shared" ref="H27:H36" ca="1" si="22">IF(COUNTIF($P$20:$P$39,CONCATENATE(CHAR(CELL("col",H7)+64),CELL("ligne",H7)-6))&gt;0,"",".")</f>
        <v/>
      </c>
      <c r="I27" s="6" t="str">
        <f t="shared" ref="I27:I36" ca="1" si="23">IF(COUNTIF($P$20:$P$39,CONCATENATE(CHAR(CELL("col",I7)+64),CELL("ligne",I7)-6))&gt;0,"",".")</f>
        <v>.</v>
      </c>
      <c r="K27" s="11"/>
      <c r="L27" s="18">
        <v>8</v>
      </c>
      <c r="M27" s="18">
        <f t="shared" ca="1" si="11"/>
        <v>4</v>
      </c>
      <c r="N27" s="18">
        <f t="shared" ca="1" si="12"/>
        <v>7</v>
      </c>
      <c r="O27" s="12" t="str">
        <f t="shared" ca="1" si="13"/>
        <v>D</v>
      </c>
      <c r="P27" s="13" t="str">
        <f t="shared" ca="1" si="14"/>
        <v>D7</v>
      </c>
      <c r="R27" s="19">
        <v>9</v>
      </c>
      <c r="S27" s="18">
        <f t="shared" ca="1" si="15"/>
        <v>22</v>
      </c>
      <c r="T27" s="12">
        <f t="shared" ca="1" si="8"/>
        <v>32</v>
      </c>
      <c r="U27" s="12"/>
      <c r="V27" s="18">
        <f t="shared" ca="1" si="9"/>
        <v>5</v>
      </c>
      <c r="W27" s="20">
        <f t="shared" ca="1" si="10"/>
        <v>2</v>
      </c>
    </row>
    <row r="28" spans="1:23" ht="30" x14ac:dyDescent="0.35">
      <c r="A28" s="9">
        <v>2</v>
      </c>
      <c r="B28" s="6" t="str">
        <f t="shared" ca="1" si="16"/>
        <v/>
      </c>
      <c r="C28" s="6" t="str">
        <f t="shared" ca="1" si="17"/>
        <v>.</v>
      </c>
      <c r="D28" s="6" t="str">
        <f t="shared" ca="1" si="18"/>
        <v>.</v>
      </c>
      <c r="E28" s="6" t="str">
        <f t="shared" ca="1" si="19"/>
        <v/>
      </c>
      <c r="F28" s="6" t="str">
        <f t="shared" ca="1" si="20"/>
        <v>.</v>
      </c>
      <c r="G28" s="6" t="str">
        <f t="shared" ca="1" si="21"/>
        <v>.</v>
      </c>
      <c r="H28" s="6" t="str">
        <f t="shared" ca="1" si="22"/>
        <v/>
      </c>
      <c r="I28" s="6" t="str">
        <f t="shared" ca="1" si="23"/>
        <v>.</v>
      </c>
      <c r="K28" s="11"/>
      <c r="L28" s="18">
        <v>9</v>
      </c>
      <c r="M28" s="18">
        <f t="shared" ca="1" si="11"/>
        <v>5</v>
      </c>
      <c r="N28" s="18">
        <f t="shared" ca="1" si="12"/>
        <v>2</v>
      </c>
      <c r="O28" s="12" t="str">
        <f t="shared" ca="1" si="13"/>
        <v>E</v>
      </c>
      <c r="P28" s="13" t="str">
        <f t="shared" ca="1" si="14"/>
        <v>E2</v>
      </c>
      <c r="R28" s="19">
        <v>10</v>
      </c>
      <c r="S28" s="18">
        <f t="shared" ca="1" si="15"/>
        <v>25</v>
      </c>
      <c r="T28" s="12">
        <f t="shared" ca="1" si="8"/>
        <v>36</v>
      </c>
      <c r="U28" s="12"/>
      <c r="V28" s="18">
        <f t="shared" ca="1" si="9"/>
        <v>5</v>
      </c>
      <c r="W28" s="20">
        <f t="shared" ca="1" si="10"/>
        <v>6</v>
      </c>
    </row>
    <row r="29" spans="1:23" ht="30" x14ac:dyDescent="0.35">
      <c r="A29" s="9">
        <v>3</v>
      </c>
      <c r="B29" s="6" t="str">
        <f t="shared" ca="1" si="16"/>
        <v>.</v>
      </c>
      <c r="C29" s="6" t="str">
        <f t="shared" ca="1" si="17"/>
        <v>.</v>
      </c>
      <c r="D29" s="6" t="str">
        <f t="shared" ca="1" si="18"/>
        <v>.</v>
      </c>
      <c r="E29" s="6" t="str">
        <f t="shared" ca="1" si="19"/>
        <v>.</v>
      </c>
      <c r="F29" s="6" t="str">
        <f t="shared" ca="1" si="20"/>
        <v/>
      </c>
      <c r="G29" s="6" t="str">
        <f t="shared" ca="1" si="21"/>
        <v>.</v>
      </c>
      <c r="H29" s="6" t="str">
        <f t="shared" ca="1" si="22"/>
        <v>.</v>
      </c>
      <c r="I29" s="6" t="str">
        <f t="shared" ca="1" si="23"/>
        <v>.</v>
      </c>
      <c r="K29" s="11"/>
      <c r="L29" s="18">
        <v>10</v>
      </c>
      <c r="M29" s="18">
        <f t="shared" ca="1" si="11"/>
        <v>5</v>
      </c>
      <c r="N29" s="18">
        <f t="shared" ca="1" si="12"/>
        <v>6</v>
      </c>
      <c r="O29" s="12" t="str">
        <f t="shared" ca="1" si="13"/>
        <v>E</v>
      </c>
      <c r="P29" s="13" t="str">
        <f t="shared" ca="1" si="14"/>
        <v>E6</v>
      </c>
      <c r="R29" s="19">
        <v>11</v>
      </c>
      <c r="S29" s="18">
        <f t="shared" ca="1" si="15"/>
        <v>27</v>
      </c>
      <c r="T29" s="12">
        <f t="shared" ca="1" si="8"/>
        <v>39</v>
      </c>
      <c r="U29" s="12"/>
      <c r="V29" s="18">
        <f t="shared" ca="1" si="9"/>
        <v>5</v>
      </c>
      <c r="W29" s="20">
        <f t="shared" ca="1" si="10"/>
        <v>9</v>
      </c>
    </row>
    <row r="30" spans="1:23" ht="30" x14ac:dyDescent="0.35">
      <c r="A30" s="9">
        <v>4</v>
      </c>
      <c r="B30" s="6" t="str">
        <f t="shared" ca="1" si="16"/>
        <v>.</v>
      </c>
      <c r="C30" s="6" t="str">
        <f t="shared" ca="1" si="17"/>
        <v>.</v>
      </c>
      <c r="D30" s="6" t="str">
        <f t="shared" ca="1" si="18"/>
        <v>.</v>
      </c>
      <c r="E30" s="6" t="str">
        <f t="shared" ca="1" si="19"/>
        <v>.</v>
      </c>
      <c r="F30" s="6" t="str">
        <f t="shared" ca="1" si="20"/>
        <v>.</v>
      </c>
      <c r="G30" s="6" t="str">
        <f t="shared" ca="1" si="21"/>
        <v>.</v>
      </c>
      <c r="H30" s="6" t="str">
        <f t="shared" ca="1" si="22"/>
        <v>.</v>
      </c>
      <c r="I30" s="6" t="str">
        <f t="shared" ca="1" si="23"/>
        <v/>
      </c>
      <c r="K30" s="11"/>
      <c r="L30" s="18">
        <v>11</v>
      </c>
      <c r="M30" s="18">
        <f t="shared" ca="1" si="11"/>
        <v>5</v>
      </c>
      <c r="N30" s="18">
        <f t="shared" ca="1" si="12"/>
        <v>9</v>
      </c>
      <c r="O30" s="12" t="str">
        <f t="shared" ca="1" si="13"/>
        <v>E</v>
      </c>
      <c r="P30" s="13" t="str">
        <f t="shared" ca="1" si="14"/>
        <v>E9</v>
      </c>
      <c r="R30" s="19">
        <v>12</v>
      </c>
      <c r="S30" s="18">
        <f t="shared" ca="1" si="15"/>
        <v>30</v>
      </c>
      <c r="T30" s="12">
        <f t="shared" ca="1" si="8"/>
        <v>43</v>
      </c>
      <c r="U30" s="12"/>
      <c r="V30" s="18">
        <f t="shared" ca="1" si="9"/>
        <v>6</v>
      </c>
      <c r="W30" s="20">
        <f t="shared" ca="1" si="10"/>
        <v>3</v>
      </c>
    </row>
    <row r="31" spans="1:23" ht="30" x14ac:dyDescent="0.35">
      <c r="A31" s="9">
        <v>5</v>
      </c>
      <c r="B31" s="6" t="str">
        <f t="shared" ca="1" si="16"/>
        <v>.</v>
      </c>
      <c r="C31" s="6" t="str">
        <f t="shared" ca="1" si="17"/>
        <v>.</v>
      </c>
      <c r="D31" s="6" t="str">
        <f t="shared" ca="1" si="18"/>
        <v>.</v>
      </c>
      <c r="E31" s="6" t="str">
        <f t="shared" ca="1" si="19"/>
        <v>.</v>
      </c>
      <c r="F31" s="6" t="str">
        <f t="shared" ca="1" si="20"/>
        <v>.</v>
      </c>
      <c r="G31" s="6" t="str">
        <f t="shared" ca="1" si="21"/>
        <v/>
      </c>
      <c r="H31" s="6" t="str">
        <f t="shared" ca="1" si="22"/>
        <v>.</v>
      </c>
      <c r="I31" s="6" t="str">
        <f t="shared" ca="1" si="23"/>
        <v/>
      </c>
      <c r="K31" s="11"/>
      <c r="L31" s="18">
        <v>12</v>
      </c>
      <c r="M31" s="18">
        <f t="shared" ca="1" si="11"/>
        <v>6</v>
      </c>
      <c r="N31" s="18">
        <f t="shared" ca="1" si="12"/>
        <v>3</v>
      </c>
      <c r="O31" s="12" t="str">
        <f t="shared" ca="1" si="13"/>
        <v>F</v>
      </c>
      <c r="P31" s="13" t="str">
        <f t="shared" ca="1" si="14"/>
        <v>F3</v>
      </c>
      <c r="R31" s="19">
        <v>13</v>
      </c>
      <c r="S31" s="18">
        <f t="shared" ca="1" si="15"/>
        <v>33</v>
      </c>
      <c r="T31" s="12">
        <f t="shared" ca="1" si="8"/>
        <v>48</v>
      </c>
      <c r="U31" s="12"/>
      <c r="V31" s="18">
        <f t="shared" ca="1" si="9"/>
        <v>6</v>
      </c>
      <c r="W31" s="20">
        <f t="shared" ca="1" si="10"/>
        <v>8</v>
      </c>
    </row>
    <row r="32" spans="1:23" ht="30" x14ac:dyDescent="0.35">
      <c r="A32" s="9">
        <v>6</v>
      </c>
      <c r="B32" s="6" t="str">
        <f t="shared" ca="1" si="16"/>
        <v>.</v>
      </c>
      <c r="C32" s="6" t="str">
        <f t="shared" ca="1" si="17"/>
        <v>.</v>
      </c>
      <c r="D32" s="6" t="str">
        <f t="shared" ca="1" si="18"/>
        <v/>
      </c>
      <c r="E32" s="6" t="str">
        <f t="shared" ca="1" si="19"/>
        <v/>
      </c>
      <c r="F32" s="6" t="str">
        <f t="shared" ca="1" si="20"/>
        <v>.</v>
      </c>
      <c r="G32" s="6" t="str">
        <f t="shared" ca="1" si="21"/>
        <v>.</v>
      </c>
      <c r="H32" s="6" t="str">
        <f t="shared" ca="1" si="22"/>
        <v>.</v>
      </c>
      <c r="I32" s="6" t="str">
        <f t="shared" ca="1" si="23"/>
        <v>.</v>
      </c>
      <c r="K32" s="11"/>
      <c r="L32" s="18">
        <v>13</v>
      </c>
      <c r="M32" s="18">
        <f t="shared" ca="1" si="11"/>
        <v>6</v>
      </c>
      <c r="N32" s="18">
        <f t="shared" ca="1" si="12"/>
        <v>8</v>
      </c>
      <c r="O32" s="12" t="str">
        <f t="shared" ca="1" si="13"/>
        <v>F</v>
      </c>
      <c r="P32" s="13" t="str">
        <f t="shared" ca="1" si="14"/>
        <v>F8</v>
      </c>
      <c r="R32" s="19">
        <v>14</v>
      </c>
      <c r="S32" s="18">
        <f t="shared" ca="1" si="15"/>
        <v>38</v>
      </c>
      <c r="T32" s="12">
        <f t="shared" ca="1" si="8"/>
        <v>55</v>
      </c>
      <c r="U32" s="12"/>
      <c r="V32" s="18">
        <f t="shared" ca="1" si="9"/>
        <v>7</v>
      </c>
      <c r="W32" s="20">
        <f t="shared" ca="1" si="10"/>
        <v>5</v>
      </c>
    </row>
    <row r="33" spans="1:23" ht="30" x14ac:dyDescent="0.35">
      <c r="A33" s="9">
        <v>7</v>
      </c>
      <c r="B33" s="6" t="str">
        <f t="shared" ca="1" si="16"/>
        <v>.</v>
      </c>
      <c r="C33" s="6" t="str">
        <f t="shared" ca="1" si="17"/>
        <v/>
      </c>
      <c r="D33" s="6" t="str">
        <f t="shared" ca="1" si="18"/>
        <v/>
      </c>
      <c r="E33" s="6" t="str">
        <f t="shared" ca="1" si="19"/>
        <v>.</v>
      </c>
      <c r="F33" s="6" t="str">
        <f t="shared" ca="1" si="20"/>
        <v>.</v>
      </c>
      <c r="G33" s="6" t="str">
        <f t="shared" ca="1" si="21"/>
        <v>.</v>
      </c>
      <c r="H33" s="6" t="str">
        <f t="shared" ca="1" si="22"/>
        <v>.</v>
      </c>
      <c r="I33" s="6" t="str">
        <f t="shared" ca="1" si="23"/>
        <v>.</v>
      </c>
      <c r="K33" s="11"/>
      <c r="L33" s="18">
        <v>14</v>
      </c>
      <c r="M33" s="18">
        <f t="shared" ca="1" si="11"/>
        <v>7</v>
      </c>
      <c r="N33" s="18">
        <f t="shared" ca="1" si="12"/>
        <v>5</v>
      </c>
      <c r="O33" s="12" t="str">
        <f t="shared" ca="1" si="13"/>
        <v>G</v>
      </c>
      <c r="P33" s="13" t="str">
        <f t="shared" ca="1" si="14"/>
        <v>G5</v>
      </c>
      <c r="R33" s="19">
        <v>15</v>
      </c>
      <c r="S33" s="18">
        <f t="shared" ca="1" si="15"/>
        <v>42</v>
      </c>
      <c r="T33" s="12">
        <f t="shared" ca="1" si="8"/>
        <v>61</v>
      </c>
      <c r="U33" s="12"/>
      <c r="V33" s="18">
        <f t="shared" ca="1" si="9"/>
        <v>8</v>
      </c>
      <c r="W33" s="20">
        <f t="shared" ca="1" si="10"/>
        <v>1</v>
      </c>
    </row>
    <row r="34" spans="1:23" ht="30" x14ac:dyDescent="0.35">
      <c r="A34" s="9">
        <v>8</v>
      </c>
      <c r="B34" s="6" t="str">
        <f t="shared" ca="1" si="16"/>
        <v/>
      </c>
      <c r="C34" s="6" t="str">
        <f t="shared" ca="1" si="17"/>
        <v>.</v>
      </c>
      <c r="D34" s="6" t="str">
        <f t="shared" ca="1" si="18"/>
        <v>.</v>
      </c>
      <c r="E34" s="6" t="str">
        <f t="shared" ca="1" si="19"/>
        <v>.</v>
      </c>
      <c r="F34" s="6" t="str">
        <f t="shared" ca="1" si="20"/>
        <v/>
      </c>
      <c r="G34" s="6" t="str">
        <f t="shared" ca="1" si="21"/>
        <v>.</v>
      </c>
      <c r="H34" s="6" t="str">
        <f t="shared" ca="1" si="22"/>
        <v>.</v>
      </c>
      <c r="I34" s="6" t="str">
        <f t="shared" ca="1" si="23"/>
        <v>.</v>
      </c>
      <c r="K34" s="11"/>
      <c r="L34" s="18">
        <v>15</v>
      </c>
      <c r="M34" s="18">
        <f t="shared" ca="1" si="11"/>
        <v>8</v>
      </c>
      <c r="N34" s="18">
        <f t="shared" ca="1" si="12"/>
        <v>1</v>
      </c>
      <c r="O34" s="12" t="str">
        <f t="shared" ca="1" si="13"/>
        <v>H</v>
      </c>
      <c r="P34" s="13" t="str">
        <f t="shared" ca="1" si="14"/>
        <v>H1</v>
      </c>
      <c r="R34" s="19">
        <v>16</v>
      </c>
      <c r="S34" s="18">
        <f t="shared" ca="1" si="15"/>
        <v>43</v>
      </c>
      <c r="T34" s="12">
        <f t="shared" ca="1" si="8"/>
        <v>62</v>
      </c>
      <c r="U34" s="12"/>
      <c r="V34" s="18">
        <f t="shared" ca="1" si="9"/>
        <v>8</v>
      </c>
      <c r="W34" s="20">
        <f t="shared" ca="1" si="10"/>
        <v>2</v>
      </c>
    </row>
    <row r="35" spans="1:23" ht="30" x14ac:dyDescent="0.35">
      <c r="A35" s="9">
        <v>9</v>
      </c>
      <c r="B35" s="6" t="str">
        <f t="shared" ca="1" si="16"/>
        <v>.</v>
      </c>
      <c r="C35" s="6" t="str">
        <f t="shared" ca="1" si="17"/>
        <v>.</v>
      </c>
      <c r="D35" s="6" t="str">
        <f t="shared" ca="1" si="18"/>
        <v>.</v>
      </c>
      <c r="E35" s="6" t="str">
        <f t="shared" ca="1" si="19"/>
        <v/>
      </c>
      <c r="F35" s="6" t="str">
        <f t="shared" ca="1" si="20"/>
        <v>.</v>
      </c>
      <c r="G35" s="6" t="str">
        <f t="shared" ca="1" si="21"/>
        <v>.</v>
      </c>
      <c r="H35" s="6" t="str">
        <f t="shared" ca="1" si="22"/>
        <v/>
      </c>
      <c r="I35" s="6" t="str">
        <f t="shared" ca="1" si="23"/>
        <v>.</v>
      </c>
      <c r="K35" s="11"/>
      <c r="L35" s="18">
        <v>16</v>
      </c>
      <c r="M35" s="18">
        <f t="shared" ca="1" si="11"/>
        <v>8</v>
      </c>
      <c r="N35" s="18">
        <f t="shared" ca="1" si="12"/>
        <v>2</v>
      </c>
      <c r="O35" s="12" t="str">
        <f t="shared" ca="1" si="13"/>
        <v>H</v>
      </c>
      <c r="P35" s="13" t="str">
        <f t="shared" ca="1" si="14"/>
        <v>H2</v>
      </c>
      <c r="R35" s="19">
        <v>17</v>
      </c>
      <c r="S35" s="18">
        <f t="shared" ca="1" si="15"/>
        <v>48</v>
      </c>
      <c r="T35" s="12">
        <f t="shared" ca="1" si="8"/>
        <v>69</v>
      </c>
      <c r="U35" s="12"/>
      <c r="V35" s="18">
        <f t="shared" ca="1" si="9"/>
        <v>8</v>
      </c>
      <c r="W35" s="20">
        <f t="shared" ca="1" si="10"/>
        <v>9</v>
      </c>
    </row>
    <row r="36" spans="1:23" ht="30" x14ac:dyDescent="0.35">
      <c r="A36" s="10">
        <v>10</v>
      </c>
      <c r="B36" s="6" t="str">
        <f t="shared" ca="1" si="16"/>
        <v>.</v>
      </c>
      <c r="C36" s="6" t="str">
        <f t="shared" ca="1" si="17"/>
        <v/>
      </c>
      <c r="D36" s="6" t="str">
        <f t="shared" ca="1" si="18"/>
        <v>.</v>
      </c>
      <c r="E36" s="6" t="str">
        <f t="shared" ca="1" si="19"/>
        <v>.</v>
      </c>
      <c r="F36" s="6" t="str">
        <f t="shared" ca="1" si="20"/>
        <v>.</v>
      </c>
      <c r="G36" s="6" t="str">
        <f t="shared" ca="1" si="21"/>
        <v>.</v>
      </c>
      <c r="H36" s="6" t="str">
        <f t="shared" ca="1" si="22"/>
        <v>.</v>
      </c>
      <c r="I36" s="6" t="str">
        <f t="shared" ca="1" si="23"/>
        <v/>
      </c>
      <c r="K36" s="11"/>
      <c r="L36" s="18">
        <v>17</v>
      </c>
      <c r="M36" s="18">
        <f t="shared" ca="1" si="11"/>
        <v>8</v>
      </c>
      <c r="N36" s="18">
        <f t="shared" ca="1" si="12"/>
        <v>9</v>
      </c>
      <c r="O36" s="12" t="str">
        <f t="shared" ca="1" si="13"/>
        <v>H</v>
      </c>
      <c r="P36" s="13" t="str">
        <f t="shared" ca="1" si="14"/>
        <v>H9</v>
      </c>
      <c r="R36" s="19">
        <v>18</v>
      </c>
      <c r="S36" s="18">
        <f t="shared" ca="1" si="15"/>
        <v>51</v>
      </c>
      <c r="T36" s="12">
        <f t="shared" ca="1" si="8"/>
        <v>74</v>
      </c>
      <c r="U36" s="12"/>
      <c r="V36" s="18">
        <f t="shared" ca="1" si="9"/>
        <v>9</v>
      </c>
      <c r="W36" s="20">
        <f t="shared" ca="1" si="10"/>
        <v>4</v>
      </c>
    </row>
    <row r="37" spans="1:23" x14ac:dyDescent="0.35">
      <c r="K37" s="11"/>
      <c r="L37" s="18">
        <v>18</v>
      </c>
      <c r="M37" s="18">
        <f t="shared" ca="1" si="11"/>
        <v>9</v>
      </c>
      <c r="N37" s="18">
        <f t="shared" ca="1" si="12"/>
        <v>4</v>
      </c>
      <c r="O37" s="12" t="str">
        <f t="shared" ca="1" si="13"/>
        <v>I</v>
      </c>
      <c r="P37" s="13" t="str">
        <f t="shared" ca="1" si="14"/>
        <v>I4</v>
      </c>
      <c r="R37" s="19">
        <v>19</v>
      </c>
      <c r="S37" s="18">
        <f t="shared" ca="1" si="15"/>
        <v>52</v>
      </c>
      <c r="T37" s="12">
        <f t="shared" ca="1" si="8"/>
        <v>75</v>
      </c>
      <c r="U37" s="12"/>
      <c r="V37" s="18">
        <f t="shared" ca="1" si="9"/>
        <v>9</v>
      </c>
      <c r="W37" s="20">
        <f t="shared" ca="1" si="10"/>
        <v>5</v>
      </c>
    </row>
    <row r="38" spans="1:23" x14ac:dyDescent="0.35">
      <c r="K38" s="11"/>
      <c r="L38" s="18">
        <v>19</v>
      </c>
      <c r="M38" s="18">
        <f t="shared" ca="1" si="11"/>
        <v>9</v>
      </c>
      <c r="N38" s="18">
        <f t="shared" ca="1" si="12"/>
        <v>5</v>
      </c>
      <c r="O38" s="12" t="str">
        <f t="shared" ca="1" si="13"/>
        <v>I</v>
      </c>
      <c r="P38" s="13" t="str">
        <f t="shared" ca="1" si="14"/>
        <v>I5</v>
      </c>
      <c r="R38" s="19">
        <v>20</v>
      </c>
      <c r="S38" s="18">
        <f t="shared" ca="1" si="15"/>
        <v>55</v>
      </c>
      <c r="T38" s="12">
        <f t="shared" ca="1" si="8"/>
        <v>80</v>
      </c>
      <c r="U38" s="12"/>
      <c r="V38" s="18">
        <f t="shared" ca="1" si="9"/>
        <v>9</v>
      </c>
      <c r="W38" s="20">
        <f t="shared" ca="1" si="10"/>
        <v>10</v>
      </c>
    </row>
    <row r="39" spans="1:23" x14ac:dyDescent="0.35">
      <c r="K39" s="11"/>
      <c r="L39" s="18">
        <v>20</v>
      </c>
      <c r="M39" s="18">
        <f t="shared" ca="1" si="11"/>
        <v>9</v>
      </c>
      <c r="N39" s="18">
        <f t="shared" ca="1" si="12"/>
        <v>10</v>
      </c>
      <c r="O39" s="12" t="str">
        <f t="shared" ca="1" si="13"/>
        <v>I</v>
      </c>
      <c r="P39" s="13" t="str">
        <f t="shared" ca="1" si="14"/>
        <v>I10</v>
      </c>
      <c r="R39" s="19"/>
      <c r="S39" s="12"/>
      <c r="T39" s="12"/>
      <c r="U39" s="12"/>
      <c r="V39" s="12"/>
      <c r="W39" s="22"/>
    </row>
    <row r="40" spans="1:23" x14ac:dyDescent="0.35">
      <c r="K40" s="23"/>
      <c r="L40" s="24"/>
      <c r="M40" s="24"/>
      <c r="N40" s="24"/>
      <c r="O40" s="24"/>
      <c r="P40" s="25"/>
      <c r="R40" s="26" t="s">
        <v>11</v>
      </c>
      <c r="S40" s="27">
        <f ca="1">(80-INT(RAND()*6))/S38</f>
        <v>1.4545454545454546</v>
      </c>
      <c r="T40" s="28"/>
      <c r="U40" s="28"/>
      <c r="V40" s="28"/>
      <c r="W40" s="29"/>
    </row>
  </sheetData>
  <sheetProtection selectLockedCells="1" selectUnlockedCells="1"/>
  <mergeCells count="7">
    <mergeCell ref="B2:I5"/>
    <mergeCell ref="R16:W17"/>
    <mergeCell ref="B21:I24"/>
    <mergeCell ref="K7:L7"/>
    <mergeCell ref="K9:P12"/>
    <mergeCell ref="K13:N14"/>
    <mergeCell ref="K16:P17"/>
  </mergeCells>
  <conditionalFormatting sqref="B7:I16 B27:I36">
    <cfRule type="cellIs" dxfId="14" priority="1" stopIfTrue="1" operator="equal">
      <formula>"."</formula>
    </cfRule>
  </conditionalFormatting>
  <pageMargins left="0.78749999999999998" right="0.78749999999999998" top="0.98402777777777772" bottom="0.98402777777777772" header="0.51180555555555551" footer="0.51180555555555551"/>
  <pageSetup paperSize="9" scale="79" firstPageNumber="0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DF54BA-370B-46BE-B693-F8A39E22C027}">
  <sheetPr codeName="Feuil2"/>
  <dimension ref="A1:AV95"/>
  <sheetViews>
    <sheetView tabSelected="1" zoomScale="72" zoomScaleNormal="50" workbookViewId="0">
      <selection activeCell="J36" sqref="J36"/>
    </sheetView>
  </sheetViews>
  <sheetFormatPr baseColWidth="10" defaultColWidth="11.3984375" defaultRowHeight="12.75" x14ac:dyDescent="0.35"/>
  <cols>
    <col min="1" max="1" width="11.3984375" style="30" customWidth="1"/>
    <col min="2" max="2" width="15.86328125" style="30" customWidth="1"/>
    <col min="3" max="5" width="11.3984375" style="30" customWidth="1"/>
    <col min="6" max="9" width="6" style="30" customWidth="1"/>
    <col min="10" max="11" width="5.86328125" style="30" customWidth="1"/>
    <col min="12" max="16" width="11.3984375" style="30" customWidth="1"/>
    <col min="17" max="20" width="6.06640625" style="30" customWidth="1"/>
    <col min="21" max="21" width="11.3984375" style="30" customWidth="1"/>
    <col min="22" max="22" width="14.3984375" style="30" customWidth="1"/>
    <col min="23" max="28" width="11.3984375" style="30" customWidth="1"/>
    <col min="29" max="29" width="14.73046875" style="30" customWidth="1"/>
    <col min="30" max="16384" width="11.3984375" style="30"/>
  </cols>
  <sheetData>
    <row r="1" spans="1:30" x14ac:dyDescent="0.35">
      <c r="J1" s="31"/>
    </row>
    <row r="2" spans="1:30" s="32" customFormat="1" ht="18.75" customHeight="1" x14ac:dyDescent="0.4">
      <c r="A2" s="34" t="s">
        <v>139</v>
      </c>
      <c r="B2" s="30"/>
      <c r="C2" s="34"/>
      <c r="D2" s="30"/>
      <c r="E2" s="34"/>
      <c r="F2" s="30"/>
      <c r="G2" s="34" t="s">
        <v>12</v>
      </c>
      <c r="J2" s="33"/>
      <c r="L2" s="34" t="s">
        <v>139</v>
      </c>
      <c r="M2" s="30"/>
      <c r="N2" s="34"/>
      <c r="O2" s="30"/>
      <c r="P2" s="34"/>
      <c r="Q2" s="30"/>
      <c r="R2" s="34" t="s">
        <v>12</v>
      </c>
      <c r="V2" s="301" t="s">
        <v>13</v>
      </c>
      <c r="W2" s="301"/>
      <c r="X2" s="301"/>
      <c r="Y2" s="301"/>
      <c r="Z2" s="301"/>
      <c r="AA2" s="301"/>
      <c r="AB2" s="301"/>
      <c r="AC2" s="301"/>
      <c r="AD2" s="301"/>
    </row>
    <row r="3" spans="1:30" ht="13.15" customHeight="1" thickBot="1" x14ac:dyDescent="0.4">
      <c r="J3" s="31"/>
      <c r="V3" s="301"/>
      <c r="W3" s="301"/>
      <c r="X3" s="301"/>
      <c r="Y3" s="301"/>
      <c r="Z3" s="301"/>
      <c r="AA3" s="301"/>
      <c r="AB3" s="301"/>
      <c r="AC3" s="301"/>
      <c r="AD3" s="301"/>
    </row>
    <row r="4" spans="1:30" ht="15" customHeight="1" x14ac:dyDescent="0.35">
      <c r="A4" s="255" t="s">
        <v>14</v>
      </c>
      <c r="B4" s="256"/>
      <c r="C4" s="256"/>
      <c r="D4" s="256"/>
      <c r="E4" s="256"/>
      <c r="F4" s="257"/>
      <c r="G4" s="264"/>
      <c r="H4" s="265"/>
      <c r="I4" s="266"/>
      <c r="J4" s="31"/>
      <c r="L4" s="255" t="s">
        <v>14</v>
      </c>
      <c r="M4" s="256"/>
      <c r="N4" s="256"/>
      <c r="O4" s="256"/>
      <c r="P4" s="256"/>
      <c r="Q4" s="257"/>
      <c r="R4" s="264"/>
      <c r="S4" s="265"/>
      <c r="T4" s="266"/>
      <c r="V4" s="301"/>
      <c r="W4" s="301"/>
      <c r="X4" s="301"/>
      <c r="Y4" s="301"/>
      <c r="Z4" s="301"/>
      <c r="AA4" s="301"/>
      <c r="AB4" s="301"/>
      <c r="AC4" s="301"/>
      <c r="AD4" s="301"/>
    </row>
    <row r="5" spans="1:30" ht="15" customHeight="1" x14ac:dyDescent="0.35">
      <c r="A5" s="258"/>
      <c r="B5" s="259"/>
      <c r="C5" s="259"/>
      <c r="D5" s="259"/>
      <c r="E5" s="259"/>
      <c r="F5" s="260"/>
      <c r="G5" s="267"/>
      <c r="H5" s="268"/>
      <c r="I5" s="269"/>
      <c r="J5" s="31"/>
      <c r="L5" s="258"/>
      <c r="M5" s="259"/>
      <c r="N5" s="259"/>
      <c r="O5" s="259"/>
      <c r="P5" s="259"/>
      <c r="Q5" s="260"/>
      <c r="R5" s="267"/>
      <c r="S5" s="268"/>
      <c r="T5" s="269"/>
      <c r="V5" s="301"/>
      <c r="W5" s="301"/>
      <c r="X5" s="301"/>
      <c r="Y5" s="301"/>
      <c r="Z5" s="301"/>
      <c r="AA5" s="301"/>
      <c r="AB5" s="301"/>
      <c r="AC5" s="301"/>
      <c r="AD5" s="301"/>
    </row>
    <row r="6" spans="1:30" ht="15" customHeight="1" x14ac:dyDescent="0.35">
      <c r="A6" s="258"/>
      <c r="B6" s="259"/>
      <c r="C6" s="259"/>
      <c r="D6" s="259"/>
      <c r="E6" s="259"/>
      <c r="F6" s="260"/>
      <c r="G6" s="267"/>
      <c r="H6" s="268"/>
      <c r="I6" s="269"/>
      <c r="J6" s="31"/>
      <c r="L6" s="258"/>
      <c r="M6" s="259"/>
      <c r="N6" s="259"/>
      <c r="O6" s="259"/>
      <c r="P6" s="259"/>
      <c r="Q6" s="260"/>
      <c r="R6" s="267"/>
      <c r="S6" s="268"/>
      <c r="T6" s="269"/>
      <c r="V6" s="301"/>
      <c r="W6" s="301"/>
      <c r="X6" s="301"/>
      <c r="Y6" s="301"/>
      <c r="Z6" s="301"/>
      <c r="AA6" s="301"/>
      <c r="AB6" s="301"/>
      <c r="AC6" s="301"/>
      <c r="AD6" s="301"/>
    </row>
    <row r="7" spans="1:30" ht="15" customHeight="1" thickBot="1" x14ac:dyDescent="0.4">
      <c r="A7" s="261"/>
      <c r="B7" s="262"/>
      <c r="C7" s="262"/>
      <c r="D7" s="262"/>
      <c r="E7" s="262"/>
      <c r="F7" s="263"/>
      <c r="G7" s="270"/>
      <c r="H7" s="271"/>
      <c r="I7" s="272"/>
      <c r="J7" s="31"/>
      <c r="L7" s="261"/>
      <c r="M7" s="262"/>
      <c r="N7" s="262"/>
      <c r="O7" s="262"/>
      <c r="P7" s="262"/>
      <c r="Q7" s="263"/>
      <c r="R7" s="270"/>
      <c r="S7" s="271"/>
      <c r="T7" s="272"/>
    </row>
    <row r="8" spans="1:30" ht="3" customHeight="1" x14ac:dyDescent="0.35">
      <c r="J8" s="31"/>
    </row>
    <row r="9" spans="1:30" ht="27.75" customHeight="1" x14ac:dyDescent="0.35">
      <c r="J9" s="31"/>
    </row>
    <row r="10" spans="1:30" ht="28.05" customHeight="1" x14ac:dyDescent="0.35">
      <c r="A10" s="279" t="s">
        <v>15</v>
      </c>
      <c r="B10" s="284" t="str">
        <f t="shared" ref="B10:B29" ca="1" si="0">CONCATENATE("opération n° ",CELL("ligne",B10)-9)</f>
        <v>opération n° 1</v>
      </c>
      <c r="C10" s="284"/>
      <c r="D10" s="285" t="str">
        <f t="shared" ref="D10:D16" ca="1" si="1">Z15</f>
        <v>20 + 95 =</v>
      </c>
      <c r="E10" s="285"/>
      <c r="F10" s="297"/>
      <c r="G10" s="297"/>
      <c r="H10" s="297"/>
      <c r="I10" s="297"/>
      <c r="J10" s="35"/>
      <c r="K10" s="36"/>
      <c r="L10" s="279" t="s">
        <v>15</v>
      </c>
      <c r="M10" s="298" t="str">
        <f t="shared" ref="M10:M29" ca="1" si="2">CONCATENATE("opération n° ",CELL("ligne",M10)-9)</f>
        <v>opération n° 1</v>
      </c>
      <c r="N10" s="298"/>
      <c r="O10" s="285" t="str">
        <f t="shared" ref="O10:O16" ca="1" si="3">Z15</f>
        <v>20 + 95 =</v>
      </c>
      <c r="P10" s="285"/>
      <c r="Q10" s="297"/>
      <c r="R10" s="297"/>
      <c r="S10" s="297"/>
      <c r="T10" s="297"/>
      <c r="V10" s="300" t="s">
        <v>3</v>
      </c>
      <c r="W10" s="300"/>
      <c r="X10" s="300"/>
      <c r="Y10" s="300"/>
      <c r="Z10" s="300"/>
      <c r="AA10" s="300"/>
      <c r="AB10" s="300"/>
      <c r="AC10" s="300"/>
      <c r="AD10" s="300"/>
    </row>
    <row r="11" spans="1:30" ht="28.05" customHeight="1" x14ac:dyDescent="0.35">
      <c r="A11" s="279"/>
      <c r="B11" s="276" t="str">
        <f t="shared" ca="1" si="0"/>
        <v>opération n° 2</v>
      </c>
      <c r="C11" s="276"/>
      <c r="D11" s="277" t="str">
        <f t="shared" ca="1" si="1"/>
        <v>76 + 32 =</v>
      </c>
      <c r="E11" s="277"/>
      <c r="F11" s="295"/>
      <c r="G11" s="295"/>
      <c r="H11" s="295"/>
      <c r="I11" s="295"/>
      <c r="J11" s="35"/>
      <c r="K11" s="36"/>
      <c r="L11" s="279"/>
      <c r="M11" s="296" t="str">
        <f t="shared" ca="1" si="2"/>
        <v>opération n° 2</v>
      </c>
      <c r="N11" s="296"/>
      <c r="O11" s="277" t="str">
        <f t="shared" ca="1" si="3"/>
        <v>76 + 32 =</v>
      </c>
      <c r="P11" s="277"/>
      <c r="Q11" s="295"/>
      <c r="R11" s="295"/>
      <c r="S11" s="295"/>
      <c r="T11" s="295"/>
      <c r="V11" s="300"/>
      <c r="W11" s="300"/>
      <c r="X11" s="300"/>
      <c r="Y11" s="300"/>
      <c r="Z11" s="300"/>
      <c r="AA11" s="300"/>
      <c r="AB11" s="300"/>
      <c r="AC11" s="300"/>
      <c r="AD11" s="300"/>
    </row>
    <row r="12" spans="1:30" ht="28.05" customHeight="1" x14ac:dyDescent="0.35">
      <c r="A12" s="279"/>
      <c r="B12" s="276" t="str">
        <f t="shared" ca="1" si="0"/>
        <v>opération n° 3</v>
      </c>
      <c r="C12" s="276"/>
      <c r="D12" s="277" t="str">
        <f t="shared" ca="1" si="1"/>
        <v>42 + 60 =</v>
      </c>
      <c r="E12" s="277"/>
      <c r="F12" s="295"/>
      <c r="G12" s="295"/>
      <c r="H12" s="295"/>
      <c r="I12" s="295"/>
      <c r="J12" s="35"/>
      <c r="K12" s="36"/>
      <c r="L12" s="279"/>
      <c r="M12" s="296" t="str">
        <f t="shared" ca="1" si="2"/>
        <v>opération n° 3</v>
      </c>
      <c r="N12" s="296"/>
      <c r="O12" s="277" t="str">
        <f t="shared" ca="1" si="3"/>
        <v>42 + 60 =</v>
      </c>
      <c r="P12" s="277"/>
      <c r="Q12" s="295"/>
      <c r="R12" s="295"/>
      <c r="S12" s="295"/>
      <c r="T12" s="295"/>
    </row>
    <row r="13" spans="1:30" ht="28.05" customHeight="1" x14ac:dyDescent="0.4">
      <c r="A13" s="279"/>
      <c r="B13" s="276" t="str">
        <f t="shared" ca="1" si="0"/>
        <v>opération n° 4</v>
      </c>
      <c r="C13" s="276"/>
      <c r="D13" s="277" t="str">
        <f t="shared" ca="1" si="1"/>
        <v>49 + 11 =</v>
      </c>
      <c r="E13" s="277"/>
      <c r="F13" s="295"/>
      <c r="G13" s="295"/>
      <c r="H13" s="295"/>
      <c r="I13" s="295"/>
      <c r="J13" s="35"/>
      <c r="K13" s="36"/>
      <c r="L13" s="279"/>
      <c r="M13" s="296" t="str">
        <f t="shared" ca="1" si="2"/>
        <v>opération n° 4</v>
      </c>
      <c r="N13" s="296"/>
      <c r="O13" s="277" t="str">
        <f t="shared" ca="1" si="3"/>
        <v>49 + 11 =</v>
      </c>
      <c r="P13" s="277"/>
      <c r="Q13" s="295"/>
      <c r="R13" s="295"/>
      <c r="S13" s="295"/>
      <c r="T13" s="295"/>
      <c r="V13" s="37"/>
      <c r="W13" s="38"/>
      <c r="X13" s="299" t="s">
        <v>16</v>
      </c>
      <c r="Y13" s="299"/>
      <c r="Z13" s="299"/>
      <c r="AA13" s="299"/>
      <c r="AB13" s="299"/>
      <c r="AC13" s="38"/>
      <c r="AD13" s="39"/>
    </row>
    <row r="14" spans="1:30" ht="28.05" customHeight="1" x14ac:dyDescent="0.4">
      <c r="A14" s="279"/>
      <c r="B14" s="276" t="str">
        <f t="shared" ca="1" si="0"/>
        <v>opération n° 5</v>
      </c>
      <c r="C14" s="276"/>
      <c r="D14" s="277" t="str">
        <f t="shared" ca="1" si="1"/>
        <v>63 + 51 =</v>
      </c>
      <c r="E14" s="277"/>
      <c r="F14" s="295"/>
      <c r="G14" s="295"/>
      <c r="H14" s="295"/>
      <c r="I14" s="295"/>
      <c r="J14" s="35"/>
      <c r="K14" s="36"/>
      <c r="L14" s="279"/>
      <c r="M14" s="296" t="str">
        <f t="shared" ca="1" si="2"/>
        <v>opération n° 5</v>
      </c>
      <c r="N14" s="296"/>
      <c r="O14" s="277" t="str">
        <f t="shared" ca="1" si="3"/>
        <v>63 + 51 =</v>
      </c>
      <c r="P14" s="277"/>
      <c r="Q14" s="295"/>
      <c r="R14" s="295"/>
      <c r="S14" s="295"/>
      <c r="T14" s="295"/>
      <c r="V14" s="40"/>
      <c r="W14" s="41"/>
      <c r="X14" s="299"/>
      <c r="Y14" s="299"/>
      <c r="Z14" s="299"/>
      <c r="AA14" s="299"/>
      <c r="AB14" s="299"/>
      <c r="AC14" s="41"/>
      <c r="AD14" s="42"/>
    </row>
    <row r="15" spans="1:30" ht="28.05" customHeight="1" x14ac:dyDescent="0.4">
      <c r="A15" s="279"/>
      <c r="B15" s="276" t="str">
        <f t="shared" ca="1" si="0"/>
        <v>opération n° 6</v>
      </c>
      <c r="C15" s="276"/>
      <c r="D15" s="277" t="str">
        <f t="shared" ca="1" si="1"/>
        <v>70 + 43 =</v>
      </c>
      <c r="E15" s="277"/>
      <c r="F15" s="295"/>
      <c r="G15" s="295"/>
      <c r="H15" s="295"/>
      <c r="I15" s="295"/>
      <c r="J15" s="35"/>
      <c r="K15" s="36"/>
      <c r="L15" s="279"/>
      <c r="M15" s="296" t="str">
        <f t="shared" ca="1" si="2"/>
        <v>opération n° 6</v>
      </c>
      <c r="N15" s="296"/>
      <c r="O15" s="277" t="str">
        <f t="shared" ca="1" si="3"/>
        <v>70 + 43 =</v>
      </c>
      <c r="P15" s="277"/>
      <c r="Q15" s="295"/>
      <c r="R15" s="295"/>
      <c r="S15" s="295"/>
      <c r="T15" s="295"/>
      <c r="V15" s="40" t="s">
        <v>17</v>
      </c>
      <c r="W15" s="43">
        <f t="shared" ref="W15:W21" ca="1" si="4">INT(RAND()*90+10)</f>
        <v>20</v>
      </c>
      <c r="X15" s="43" t="s">
        <v>15</v>
      </c>
      <c r="Y15" s="43">
        <f t="shared" ref="Y15:Y21" ca="1" si="5">INT(RAND()*90+10)</f>
        <v>95</v>
      </c>
      <c r="Z15" s="43" t="str">
        <f t="shared" ref="Z15:Z21" ca="1" si="6">CONCATENATE(W15," ",X15," ",Y15," =")</f>
        <v>20 + 95 =</v>
      </c>
      <c r="AA15" s="41"/>
      <c r="AB15" s="41">
        <f t="shared" ref="AB15:AB21" ca="1" si="7">W15+Y15</f>
        <v>115</v>
      </c>
      <c r="AC15" s="41"/>
      <c r="AD15" s="42"/>
    </row>
    <row r="16" spans="1:30" ht="28.05" customHeight="1" x14ac:dyDescent="0.4">
      <c r="A16" s="279"/>
      <c r="B16" s="273" t="str">
        <f t="shared" ca="1" si="0"/>
        <v>opération n° 7</v>
      </c>
      <c r="C16" s="273"/>
      <c r="D16" s="274" t="str">
        <f t="shared" ca="1" si="1"/>
        <v>11 + 74 =</v>
      </c>
      <c r="E16" s="274"/>
      <c r="F16" s="293"/>
      <c r="G16" s="293"/>
      <c r="H16" s="293"/>
      <c r="I16" s="293"/>
      <c r="J16" s="35"/>
      <c r="K16" s="36"/>
      <c r="L16" s="279"/>
      <c r="M16" s="294" t="str">
        <f t="shared" ca="1" si="2"/>
        <v>opération n° 7</v>
      </c>
      <c r="N16" s="294"/>
      <c r="O16" s="274" t="str">
        <f t="shared" ca="1" si="3"/>
        <v>11 + 74 =</v>
      </c>
      <c r="P16" s="274"/>
      <c r="Q16" s="293"/>
      <c r="R16" s="293"/>
      <c r="S16" s="293"/>
      <c r="T16" s="293"/>
      <c r="V16" s="40"/>
      <c r="W16" s="43">
        <f t="shared" ca="1" si="4"/>
        <v>76</v>
      </c>
      <c r="X16" s="43" t="s">
        <v>15</v>
      </c>
      <c r="Y16" s="43">
        <f t="shared" ca="1" si="5"/>
        <v>32</v>
      </c>
      <c r="Z16" s="43" t="str">
        <f t="shared" ca="1" si="6"/>
        <v>76 + 32 =</v>
      </c>
      <c r="AA16" s="41"/>
      <c r="AB16" s="41">
        <f t="shared" ca="1" si="7"/>
        <v>108</v>
      </c>
      <c r="AC16" s="41"/>
      <c r="AD16" s="42"/>
    </row>
    <row r="17" spans="1:48" ht="28.05" customHeight="1" x14ac:dyDescent="0.4">
      <c r="A17" s="283" t="s">
        <v>18</v>
      </c>
      <c r="B17" s="284" t="str">
        <f t="shared" ca="1" si="0"/>
        <v>opération n° 8</v>
      </c>
      <c r="C17" s="284"/>
      <c r="D17" s="285" t="str">
        <f t="shared" ref="D17:D23" ca="1" si="8">Z23</f>
        <v>113 - 47 =</v>
      </c>
      <c r="E17" s="285"/>
      <c r="F17" s="297"/>
      <c r="G17" s="297"/>
      <c r="H17" s="297"/>
      <c r="I17" s="297"/>
      <c r="J17" s="35"/>
      <c r="K17" s="36"/>
      <c r="L17" s="283" t="s">
        <v>18</v>
      </c>
      <c r="M17" s="298" t="str">
        <f t="shared" ca="1" si="2"/>
        <v>opération n° 8</v>
      </c>
      <c r="N17" s="298"/>
      <c r="O17" s="285" t="str">
        <f t="shared" ref="O17:O23" ca="1" si="9">Z23</f>
        <v>113 - 47 =</v>
      </c>
      <c r="P17" s="285"/>
      <c r="Q17" s="297"/>
      <c r="R17" s="297"/>
      <c r="S17" s="297"/>
      <c r="T17" s="297"/>
      <c r="V17" s="40"/>
      <c r="W17" s="43">
        <f t="shared" ca="1" si="4"/>
        <v>42</v>
      </c>
      <c r="X17" s="43" t="s">
        <v>15</v>
      </c>
      <c r="Y17" s="43">
        <f t="shared" ca="1" si="5"/>
        <v>60</v>
      </c>
      <c r="Z17" s="43" t="str">
        <f t="shared" ca="1" si="6"/>
        <v>42 + 60 =</v>
      </c>
      <c r="AA17" s="41"/>
      <c r="AB17" s="41">
        <f t="shared" ca="1" si="7"/>
        <v>102</v>
      </c>
      <c r="AC17" s="41"/>
      <c r="AD17" s="42"/>
    </row>
    <row r="18" spans="1:48" ht="28.05" customHeight="1" x14ac:dyDescent="0.4">
      <c r="A18" s="283"/>
      <c r="B18" s="276" t="str">
        <f t="shared" ca="1" si="0"/>
        <v>opération n° 9</v>
      </c>
      <c r="C18" s="276"/>
      <c r="D18" s="277" t="str">
        <f t="shared" ca="1" si="8"/>
        <v>61 - 51 =</v>
      </c>
      <c r="E18" s="277"/>
      <c r="F18" s="295"/>
      <c r="G18" s="295"/>
      <c r="H18" s="295"/>
      <c r="I18" s="295"/>
      <c r="J18" s="35"/>
      <c r="K18" s="36"/>
      <c r="L18" s="283"/>
      <c r="M18" s="296" t="str">
        <f t="shared" ca="1" si="2"/>
        <v>opération n° 9</v>
      </c>
      <c r="N18" s="296"/>
      <c r="O18" s="277" t="str">
        <f t="shared" ca="1" si="9"/>
        <v>61 - 51 =</v>
      </c>
      <c r="P18" s="277"/>
      <c r="Q18" s="295"/>
      <c r="R18" s="295"/>
      <c r="S18" s="295"/>
      <c r="T18" s="295"/>
      <c r="V18" s="40"/>
      <c r="W18" s="43">
        <f t="shared" ca="1" si="4"/>
        <v>49</v>
      </c>
      <c r="X18" s="43" t="s">
        <v>15</v>
      </c>
      <c r="Y18" s="43">
        <f t="shared" ca="1" si="5"/>
        <v>11</v>
      </c>
      <c r="Z18" s="43" t="str">
        <f t="shared" ca="1" si="6"/>
        <v>49 + 11 =</v>
      </c>
      <c r="AA18" s="41"/>
      <c r="AB18" s="41">
        <f t="shared" ca="1" si="7"/>
        <v>60</v>
      </c>
      <c r="AC18" s="41"/>
      <c r="AD18" s="42"/>
    </row>
    <row r="19" spans="1:48" ht="28.05" customHeight="1" x14ac:dyDescent="0.4">
      <c r="A19" s="283"/>
      <c r="B19" s="276" t="str">
        <f t="shared" ca="1" si="0"/>
        <v>opération n° 10</v>
      </c>
      <c r="C19" s="276"/>
      <c r="D19" s="277" t="str">
        <f t="shared" ca="1" si="8"/>
        <v>142 - 98 =</v>
      </c>
      <c r="E19" s="277"/>
      <c r="F19" s="295"/>
      <c r="G19" s="295"/>
      <c r="H19" s="295"/>
      <c r="I19" s="295"/>
      <c r="J19" s="35"/>
      <c r="K19" s="36"/>
      <c r="L19" s="283"/>
      <c r="M19" s="296" t="str">
        <f t="shared" ca="1" si="2"/>
        <v>opération n° 10</v>
      </c>
      <c r="N19" s="296"/>
      <c r="O19" s="277" t="str">
        <f t="shared" ca="1" si="9"/>
        <v>142 - 98 =</v>
      </c>
      <c r="P19" s="277"/>
      <c r="Q19" s="295"/>
      <c r="R19" s="295"/>
      <c r="S19" s="295"/>
      <c r="T19" s="295"/>
      <c r="V19" s="40"/>
      <c r="W19" s="43">
        <f t="shared" ca="1" si="4"/>
        <v>63</v>
      </c>
      <c r="X19" s="43" t="s">
        <v>15</v>
      </c>
      <c r="Y19" s="43">
        <f t="shared" ca="1" si="5"/>
        <v>51</v>
      </c>
      <c r="Z19" s="43" t="str">
        <f t="shared" ca="1" si="6"/>
        <v>63 + 51 =</v>
      </c>
      <c r="AA19" s="41"/>
      <c r="AB19" s="41">
        <f t="shared" ca="1" si="7"/>
        <v>114</v>
      </c>
      <c r="AC19" s="41"/>
      <c r="AD19" s="42"/>
    </row>
    <row r="20" spans="1:48" ht="28.05" customHeight="1" x14ac:dyDescent="0.4">
      <c r="A20" s="283"/>
      <c r="B20" s="276" t="str">
        <f t="shared" ca="1" si="0"/>
        <v>opération n° 11</v>
      </c>
      <c r="C20" s="276"/>
      <c r="D20" s="277" t="str">
        <f t="shared" ca="1" si="8"/>
        <v>41 - 11 =</v>
      </c>
      <c r="E20" s="277"/>
      <c r="F20" s="295"/>
      <c r="G20" s="295"/>
      <c r="H20" s="295"/>
      <c r="I20" s="295"/>
      <c r="J20" s="35"/>
      <c r="K20" s="36"/>
      <c r="L20" s="283"/>
      <c r="M20" s="296" t="str">
        <f t="shared" ca="1" si="2"/>
        <v>opération n° 11</v>
      </c>
      <c r="N20" s="296"/>
      <c r="O20" s="277" t="str">
        <f t="shared" ca="1" si="9"/>
        <v>41 - 11 =</v>
      </c>
      <c r="P20" s="277"/>
      <c r="Q20" s="295"/>
      <c r="R20" s="295"/>
      <c r="S20" s="295"/>
      <c r="T20" s="295"/>
      <c r="V20" s="40"/>
      <c r="W20" s="43">
        <f t="shared" ca="1" si="4"/>
        <v>70</v>
      </c>
      <c r="X20" s="43" t="s">
        <v>15</v>
      </c>
      <c r="Y20" s="43">
        <f t="shared" ca="1" si="5"/>
        <v>43</v>
      </c>
      <c r="Z20" s="43" t="str">
        <f t="shared" ca="1" si="6"/>
        <v>70 + 43 =</v>
      </c>
      <c r="AA20" s="41"/>
      <c r="AB20" s="41">
        <f t="shared" ca="1" si="7"/>
        <v>113</v>
      </c>
      <c r="AC20" s="41"/>
      <c r="AD20" s="42"/>
    </row>
    <row r="21" spans="1:48" ht="28.05" customHeight="1" x14ac:dyDescent="0.4">
      <c r="A21" s="283"/>
      <c r="B21" s="276" t="str">
        <f t="shared" ca="1" si="0"/>
        <v>opération n° 12</v>
      </c>
      <c r="C21" s="276"/>
      <c r="D21" s="277" t="str">
        <f t="shared" ca="1" si="8"/>
        <v>93 - 73 =</v>
      </c>
      <c r="E21" s="277"/>
      <c r="F21" s="295"/>
      <c r="G21" s="295"/>
      <c r="H21" s="295"/>
      <c r="I21" s="295"/>
      <c r="J21" s="35"/>
      <c r="K21" s="36"/>
      <c r="L21" s="283"/>
      <c r="M21" s="296" t="str">
        <f t="shared" ca="1" si="2"/>
        <v>opération n° 12</v>
      </c>
      <c r="N21" s="296"/>
      <c r="O21" s="277" t="str">
        <f t="shared" ca="1" si="9"/>
        <v>93 - 73 =</v>
      </c>
      <c r="P21" s="277"/>
      <c r="Q21" s="295"/>
      <c r="R21" s="295"/>
      <c r="S21" s="295"/>
      <c r="T21" s="295"/>
      <c r="V21" s="40"/>
      <c r="W21" s="43">
        <f t="shared" ca="1" si="4"/>
        <v>11</v>
      </c>
      <c r="X21" s="43" t="s">
        <v>15</v>
      </c>
      <c r="Y21" s="43">
        <f t="shared" ca="1" si="5"/>
        <v>74</v>
      </c>
      <c r="Z21" s="43" t="str">
        <f t="shared" ca="1" si="6"/>
        <v>11 + 74 =</v>
      </c>
      <c r="AA21" s="41"/>
      <c r="AB21" s="41">
        <f t="shared" ca="1" si="7"/>
        <v>85</v>
      </c>
      <c r="AC21" s="41"/>
      <c r="AD21" s="42"/>
    </row>
    <row r="22" spans="1:48" ht="28.05" customHeight="1" x14ac:dyDescent="0.4">
      <c r="A22" s="283"/>
      <c r="B22" s="276" t="str">
        <f t="shared" ca="1" si="0"/>
        <v>opération n° 13</v>
      </c>
      <c r="C22" s="276"/>
      <c r="D22" s="277" t="str">
        <f t="shared" ca="1" si="8"/>
        <v>103 - 66 =</v>
      </c>
      <c r="E22" s="277"/>
      <c r="F22" s="295"/>
      <c r="G22" s="295"/>
      <c r="H22" s="295"/>
      <c r="I22" s="295"/>
      <c r="J22" s="35"/>
      <c r="K22" s="36"/>
      <c r="L22" s="283"/>
      <c r="M22" s="296" t="str">
        <f t="shared" ca="1" si="2"/>
        <v>opération n° 13</v>
      </c>
      <c r="N22" s="296"/>
      <c r="O22" s="277" t="str">
        <f t="shared" ca="1" si="9"/>
        <v>103 - 66 =</v>
      </c>
      <c r="P22" s="277"/>
      <c r="Q22" s="295"/>
      <c r="R22" s="295"/>
      <c r="S22" s="295"/>
      <c r="T22" s="295"/>
      <c r="V22" s="40"/>
      <c r="W22" s="43"/>
      <c r="X22" s="43"/>
      <c r="Y22" s="43"/>
      <c r="Z22" s="43"/>
      <c r="AA22" s="41"/>
      <c r="AB22" s="41"/>
      <c r="AC22" s="41"/>
      <c r="AD22" s="42"/>
    </row>
    <row r="23" spans="1:48" ht="28.05" customHeight="1" x14ac:dyDescent="0.4">
      <c r="A23" s="283"/>
      <c r="B23" s="273" t="str">
        <f t="shared" ca="1" si="0"/>
        <v>opération n° 14</v>
      </c>
      <c r="C23" s="273"/>
      <c r="D23" s="274" t="str">
        <f t="shared" ca="1" si="8"/>
        <v>148 - 141 =</v>
      </c>
      <c r="E23" s="274"/>
      <c r="F23" s="293"/>
      <c r="G23" s="293"/>
      <c r="H23" s="293"/>
      <c r="I23" s="293"/>
      <c r="J23" s="35"/>
      <c r="K23" s="36"/>
      <c r="L23" s="283"/>
      <c r="M23" s="294" t="str">
        <f t="shared" ca="1" si="2"/>
        <v>opération n° 14</v>
      </c>
      <c r="N23" s="294"/>
      <c r="O23" s="274" t="str">
        <f t="shared" ca="1" si="9"/>
        <v>148 - 141 =</v>
      </c>
      <c r="P23" s="274"/>
      <c r="Q23" s="293"/>
      <c r="R23" s="293"/>
      <c r="S23" s="293"/>
      <c r="T23" s="293"/>
      <c r="V23" s="40" t="s">
        <v>19</v>
      </c>
      <c r="W23" s="43">
        <f t="shared" ref="W23:W29" ca="1" si="10">INT(RAND()*140+10)</f>
        <v>113</v>
      </c>
      <c r="X23" s="43" t="s">
        <v>18</v>
      </c>
      <c r="Y23" s="43">
        <f t="shared" ref="Y23:Y29" ca="1" si="11">INT(RAND()*140+10)</f>
        <v>47</v>
      </c>
      <c r="Z23" s="43" t="str">
        <f t="shared" ref="Z23:Z29" ca="1" si="12">IF(W23&gt;Y23,CONCATENATE(W23," - ",Y23," ="),CONCATENATE(Y23," - ",W23," ="))</f>
        <v>113 - 47 =</v>
      </c>
      <c r="AA23" s="41"/>
      <c r="AB23" s="41">
        <f t="shared" ref="AB23:AB29" ca="1" si="13">IF(W23&gt;Y23,W23-Y23,Y23-W23)</f>
        <v>66</v>
      </c>
      <c r="AC23" s="41"/>
      <c r="AD23" s="42"/>
    </row>
    <row r="24" spans="1:48" ht="28.05" customHeight="1" x14ac:dyDescent="0.4">
      <c r="A24" s="279" t="s">
        <v>20</v>
      </c>
      <c r="B24" s="284" t="str">
        <f t="shared" ca="1" si="0"/>
        <v>opération n° 15</v>
      </c>
      <c r="C24" s="284"/>
      <c r="D24" s="285" t="str">
        <f t="shared" ref="D24:D29" ca="1" si="14">Z32</f>
        <v>14 x 2 =</v>
      </c>
      <c r="E24" s="285"/>
      <c r="F24" s="297"/>
      <c r="G24" s="297"/>
      <c r="H24" s="297"/>
      <c r="I24" s="297"/>
      <c r="J24" s="35"/>
      <c r="K24" s="36"/>
      <c r="L24" s="279" t="s">
        <v>20</v>
      </c>
      <c r="M24" s="298" t="str">
        <f t="shared" ca="1" si="2"/>
        <v>opération n° 15</v>
      </c>
      <c r="N24" s="298"/>
      <c r="O24" s="285" t="str">
        <f t="shared" ref="O24:O29" ca="1" si="15">Z32</f>
        <v>14 x 2 =</v>
      </c>
      <c r="P24" s="285"/>
      <c r="Q24" s="297"/>
      <c r="R24" s="297"/>
      <c r="S24" s="297"/>
      <c r="T24" s="297"/>
      <c r="V24" s="40"/>
      <c r="W24" s="43">
        <f t="shared" ca="1" si="10"/>
        <v>61</v>
      </c>
      <c r="X24" s="43" t="s">
        <v>18</v>
      </c>
      <c r="Y24" s="43">
        <f t="shared" ca="1" si="11"/>
        <v>51</v>
      </c>
      <c r="Z24" s="43" t="str">
        <f t="shared" ca="1" si="12"/>
        <v>61 - 51 =</v>
      </c>
      <c r="AA24" s="41"/>
      <c r="AB24" s="41">
        <f t="shared" ca="1" si="13"/>
        <v>10</v>
      </c>
      <c r="AC24" s="41"/>
      <c r="AD24" s="42"/>
    </row>
    <row r="25" spans="1:48" ht="28.05" customHeight="1" x14ac:dyDescent="0.4">
      <c r="A25" s="279"/>
      <c r="B25" s="276" t="str">
        <f t="shared" ca="1" si="0"/>
        <v>opération n° 16</v>
      </c>
      <c r="C25" s="276"/>
      <c r="D25" s="277" t="str">
        <f t="shared" ca="1" si="14"/>
        <v>57 x 4 =</v>
      </c>
      <c r="E25" s="277"/>
      <c r="F25" s="295"/>
      <c r="G25" s="295"/>
      <c r="H25" s="295"/>
      <c r="I25" s="295"/>
      <c r="J25" s="35"/>
      <c r="K25" s="36"/>
      <c r="L25" s="279"/>
      <c r="M25" s="296" t="str">
        <f t="shared" ca="1" si="2"/>
        <v>opération n° 16</v>
      </c>
      <c r="N25" s="296"/>
      <c r="O25" s="277" t="str">
        <f t="shared" ca="1" si="15"/>
        <v>57 x 4 =</v>
      </c>
      <c r="P25" s="277"/>
      <c r="Q25" s="295"/>
      <c r="R25" s="295"/>
      <c r="S25" s="295"/>
      <c r="T25" s="295"/>
      <c r="V25" s="40"/>
      <c r="W25" s="43">
        <f t="shared" ca="1" si="10"/>
        <v>98</v>
      </c>
      <c r="X25" s="43" t="s">
        <v>18</v>
      </c>
      <c r="Y25" s="43">
        <f t="shared" ca="1" si="11"/>
        <v>142</v>
      </c>
      <c r="Z25" s="43" t="str">
        <f t="shared" ca="1" si="12"/>
        <v>142 - 98 =</v>
      </c>
      <c r="AA25" s="41"/>
      <c r="AB25" s="41">
        <f t="shared" ca="1" si="13"/>
        <v>44</v>
      </c>
      <c r="AC25" s="41"/>
      <c r="AD25" s="42"/>
    </row>
    <row r="26" spans="1:48" ht="28.05" customHeight="1" x14ac:dyDescent="0.4">
      <c r="A26" s="279"/>
      <c r="B26" s="276" t="str">
        <f t="shared" ca="1" si="0"/>
        <v>opération n° 17</v>
      </c>
      <c r="C26" s="276"/>
      <c r="D26" s="277" t="str">
        <f t="shared" ca="1" si="14"/>
        <v>71 x 5 =</v>
      </c>
      <c r="E26" s="277"/>
      <c r="F26" s="295"/>
      <c r="G26" s="295"/>
      <c r="H26" s="295"/>
      <c r="I26" s="295"/>
      <c r="J26" s="35"/>
      <c r="K26" s="36"/>
      <c r="L26" s="279"/>
      <c r="M26" s="296" t="str">
        <f t="shared" ca="1" si="2"/>
        <v>opération n° 17</v>
      </c>
      <c r="N26" s="296"/>
      <c r="O26" s="277" t="str">
        <f t="shared" ca="1" si="15"/>
        <v>71 x 5 =</v>
      </c>
      <c r="P26" s="277"/>
      <c r="Q26" s="295"/>
      <c r="R26" s="295"/>
      <c r="S26" s="295"/>
      <c r="T26" s="295"/>
      <c r="V26" s="40"/>
      <c r="W26" s="43">
        <f t="shared" ca="1" si="10"/>
        <v>41</v>
      </c>
      <c r="X26" s="43" t="s">
        <v>18</v>
      </c>
      <c r="Y26" s="43">
        <f t="shared" ca="1" si="11"/>
        <v>11</v>
      </c>
      <c r="Z26" s="43" t="str">
        <f t="shared" ca="1" si="12"/>
        <v>41 - 11 =</v>
      </c>
      <c r="AA26" s="41"/>
      <c r="AB26" s="41">
        <f t="shared" ca="1" si="13"/>
        <v>30</v>
      </c>
      <c r="AC26" s="41"/>
      <c r="AD26" s="42"/>
    </row>
    <row r="27" spans="1:48" ht="28.05" customHeight="1" x14ac:dyDescent="0.4">
      <c r="A27" s="279"/>
      <c r="B27" s="276" t="str">
        <f t="shared" ca="1" si="0"/>
        <v>opération n° 18</v>
      </c>
      <c r="C27" s="276"/>
      <c r="D27" s="277" t="str">
        <f t="shared" ca="1" si="14"/>
        <v>50 x 5 =</v>
      </c>
      <c r="E27" s="277"/>
      <c r="F27" s="295"/>
      <c r="G27" s="295"/>
      <c r="H27" s="295"/>
      <c r="I27" s="295"/>
      <c r="J27" s="35"/>
      <c r="K27" s="36"/>
      <c r="L27" s="279"/>
      <c r="M27" s="296" t="str">
        <f t="shared" ca="1" si="2"/>
        <v>opération n° 18</v>
      </c>
      <c r="N27" s="296"/>
      <c r="O27" s="277" t="str">
        <f t="shared" ca="1" si="15"/>
        <v>50 x 5 =</v>
      </c>
      <c r="P27" s="277"/>
      <c r="Q27" s="295"/>
      <c r="R27" s="295"/>
      <c r="S27" s="295"/>
      <c r="T27" s="295"/>
      <c r="V27" s="40"/>
      <c r="W27" s="43">
        <f t="shared" ca="1" si="10"/>
        <v>73</v>
      </c>
      <c r="X27" s="43" t="s">
        <v>18</v>
      </c>
      <c r="Y27" s="43">
        <f t="shared" ca="1" si="11"/>
        <v>93</v>
      </c>
      <c r="Z27" s="43" t="str">
        <f t="shared" ca="1" si="12"/>
        <v>93 - 73 =</v>
      </c>
      <c r="AA27" s="41"/>
      <c r="AB27" s="41">
        <f t="shared" ca="1" si="13"/>
        <v>20</v>
      </c>
      <c r="AC27" s="41"/>
      <c r="AD27" s="42"/>
    </row>
    <row r="28" spans="1:48" ht="28.05" customHeight="1" x14ac:dyDescent="0.4">
      <c r="A28" s="279"/>
      <c r="B28" s="276" t="str">
        <f t="shared" ca="1" si="0"/>
        <v>opération n° 19</v>
      </c>
      <c r="C28" s="276"/>
      <c r="D28" s="277" t="str">
        <f t="shared" ca="1" si="14"/>
        <v>90 x 2 =</v>
      </c>
      <c r="E28" s="277"/>
      <c r="F28" s="295"/>
      <c r="G28" s="295"/>
      <c r="H28" s="295"/>
      <c r="I28" s="295"/>
      <c r="J28" s="35"/>
      <c r="K28" s="36"/>
      <c r="L28" s="279"/>
      <c r="M28" s="296" t="str">
        <f t="shared" ca="1" si="2"/>
        <v>opération n° 19</v>
      </c>
      <c r="N28" s="296"/>
      <c r="O28" s="277" t="str">
        <f t="shared" ca="1" si="15"/>
        <v>90 x 2 =</v>
      </c>
      <c r="P28" s="277"/>
      <c r="Q28" s="295"/>
      <c r="R28" s="295"/>
      <c r="S28" s="295"/>
      <c r="T28" s="295"/>
      <c r="V28" s="40"/>
      <c r="W28" s="43">
        <f t="shared" ca="1" si="10"/>
        <v>66</v>
      </c>
      <c r="X28" s="43" t="s">
        <v>18</v>
      </c>
      <c r="Y28" s="43">
        <f t="shared" ca="1" si="11"/>
        <v>103</v>
      </c>
      <c r="Z28" s="43" t="str">
        <f t="shared" ca="1" si="12"/>
        <v>103 - 66 =</v>
      </c>
      <c r="AA28" s="41"/>
      <c r="AB28" s="41">
        <f t="shared" ca="1" si="13"/>
        <v>37</v>
      </c>
      <c r="AC28" s="41"/>
      <c r="AD28" s="42"/>
    </row>
    <row r="29" spans="1:48" ht="28.05" customHeight="1" x14ac:dyDescent="0.4">
      <c r="A29" s="279"/>
      <c r="B29" s="273" t="str">
        <f t="shared" ca="1" si="0"/>
        <v>opération n° 20</v>
      </c>
      <c r="C29" s="273"/>
      <c r="D29" s="274" t="str">
        <f t="shared" ca="1" si="14"/>
        <v>13 x 5 =</v>
      </c>
      <c r="E29" s="274"/>
      <c r="F29" s="293"/>
      <c r="G29" s="293"/>
      <c r="H29" s="293"/>
      <c r="I29" s="293"/>
      <c r="J29" s="35"/>
      <c r="K29" s="36"/>
      <c r="L29" s="279"/>
      <c r="M29" s="294" t="str">
        <f t="shared" ca="1" si="2"/>
        <v>opération n° 20</v>
      </c>
      <c r="N29" s="294"/>
      <c r="O29" s="274" t="str">
        <f t="shared" ca="1" si="15"/>
        <v>13 x 5 =</v>
      </c>
      <c r="P29" s="274"/>
      <c r="Q29" s="293"/>
      <c r="R29" s="293"/>
      <c r="S29" s="293"/>
      <c r="T29" s="293"/>
      <c r="V29" s="40"/>
      <c r="W29" s="43">
        <f t="shared" ca="1" si="10"/>
        <v>141</v>
      </c>
      <c r="X29" s="43" t="s">
        <v>18</v>
      </c>
      <c r="Y29" s="43">
        <f t="shared" ca="1" si="11"/>
        <v>148</v>
      </c>
      <c r="Z29" s="43" t="str">
        <f t="shared" ca="1" si="12"/>
        <v>148 - 141 =</v>
      </c>
      <c r="AA29" s="41"/>
      <c r="AB29" s="41">
        <f t="shared" ca="1" si="13"/>
        <v>7</v>
      </c>
      <c r="AC29" s="41"/>
      <c r="AD29" s="42"/>
    </row>
    <row r="30" spans="1:48" s="47" customFormat="1" ht="20.100000000000001" customHeight="1" x14ac:dyDescent="0.4">
      <c r="A30" s="44"/>
      <c r="B30" s="45"/>
      <c r="C30" s="45"/>
      <c r="D30" s="45"/>
      <c r="E30" s="45"/>
      <c r="F30" s="46"/>
      <c r="G30" s="46"/>
      <c r="H30" s="46"/>
      <c r="I30" s="46"/>
      <c r="J30" s="31"/>
      <c r="K30" s="30"/>
      <c r="L30" s="44"/>
      <c r="M30" s="45"/>
      <c r="N30" s="45"/>
      <c r="O30" s="45"/>
      <c r="P30" s="45"/>
      <c r="Q30" s="46"/>
      <c r="R30" s="46"/>
      <c r="S30" s="46"/>
      <c r="T30" s="46"/>
      <c r="U30" s="30"/>
      <c r="V30" s="40"/>
      <c r="W30" s="43"/>
      <c r="X30" s="43"/>
      <c r="Y30" s="43"/>
      <c r="Z30" s="43"/>
      <c r="AA30" s="41"/>
      <c r="AB30" s="41"/>
      <c r="AC30" s="41"/>
      <c r="AD30" s="42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</row>
    <row r="31" spans="1:48" ht="15" x14ac:dyDescent="0.4">
      <c r="J31" s="31"/>
      <c r="U31" s="48"/>
      <c r="V31" s="40"/>
      <c r="W31" s="43"/>
      <c r="X31" s="43"/>
      <c r="Y31" s="43"/>
      <c r="Z31" s="43"/>
      <c r="AA31" s="41"/>
      <c r="AB31" s="41"/>
      <c r="AC31" s="41"/>
      <c r="AD31" s="42"/>
    </row>
    <row r="32" spans="1:48" ht="15" x14ac:dyDescent="0.4">
      <c r="J32" s="31"/>
      <c r="U32" s="48"/>
      <c r="V32" s="40" t="s">
        <v>21</v>
      </c>
      <c r="W32" s="43">
        <f t="shared" ref="W32:W37" ca="1" si="16">INT(RAND()*90+10)</f>
        <v>14</v>
      </c>
      <c r="X32" s="43" t="s">
        <v>20</v>
      </c>
      <c r="Y32" s="43">
        <f t="shared" ref="Y32:Y37" ca="1" si="17">INT(RAND()*4+2)</f>
        <v>2</v>
      </c>
      <c r="Z32" s="43" t="str">
        <f t="shared" ref="Z32:Z37" ca="1" si="18">CONCATENATE(W32," ",X32," ",Y32," =")</f>
        <v>14 x 2 =</v>
      </c>
      <c r="AA32" s="41"/>
      <c r="AB32" s="41">
        <f t="shared" ref="AB32:AB37" ca="1" si="19">W32*Y32</f>
        <v>28</v>
      </c>
      <c r="AC32" s="41"/>
      <c r="AD32" s="42"/>
    </row>
    <row r="33" spans="1:30" ht="15.4" thickBot="1" x14ac:dyDescent="0.45">
      <c r="A33" s="47"/>
      <c r="B33" s="47"/>
      <c r="C33" s="47"/>
      <c r="D33" s="47"/>
      <c r="E33" s="47"/>
      <c r="F33" s="47"/>
      <c r="G33" s="47"/>
      <c r="H33" s="47"/>
      <c r="I33" s="47"/>
      <c r="J33" s="49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50"/>
      <c r="V33" s="40"/>
      <c r="W33" s="43">
        <f t="shared" ca="1" si="16"/>
        <v>57</v>
      </c>
      <c r="X33" s="43" t="s">
        <v>20</v>
      </c>
      <c r="Y33" s="43">
        <f t="shared" ca="1" si="17"/>
        <v>4</v>
      </c>
      <c r="Z33" s="43" t="str">
        <f t="shared" ca="1" si="18"/>
        <v>57 x 4 =</v>
      </c>
      <c r="AA33" s="41"/>
      <c r="AB33" s="41">
        <f t="shared" ca="1" si="19"/>
        <v>228</v>
      </c>
      <c r="AC33" s="41"/>
      <c r="AD33" s="42"/>
    </row>
    <row r="34" spans="1:30" ht="15" customHeight="1" thickTop="1" x14ac:dyDescent="0.4">
      <c r="V34" s="40"/>
      <c r="W34" s="43">
        <f t="shared" ca="1" si="16"/>
        <v>71</v>
      </c>
      <c r="X34" s="43" t="s">
        <v>20</v>
      </c>
      <c r="Y34" s="43">
        <f t="shared" ca="1" si="17"/>
        <v>5</v>
      </c>
      <c r="Z34" s="43" t="str">
        <f t="shared" ca="1" si="18"/>
        <v>71 x 5 =</v>
      </c>
      <c r="AA34" s="41"/>
      <c r="AB34" s="41">
        <f t="shared" ca="1" si="19"/>
        <v>355</v>
      </c>
      <c r="AC34" s="41"/>
      <c r="AD34" s="42"/>
    </row>
    <row r="35" spans="1:30" ht="15" customHeight="1" x14ac:dyDescent="0.4">
      <c r="V35" s="40"/>
      <c r="W35" s="43">
        <f t="shared" ca="1" si="16"/>
        <v>50</v>
      </c>
      <c r="X35" s="43" t="s">
        <v>20</v>
      </c>
      <c r="Y35" s="43">
        <f t="shared" ca="1" si="17"/>
        <v>5</v>
      </c>
      <c r="Z35" s="43" t="str">
        <f t="shared" ca="1" si="18"/>
        <v>50 x 5 =</v>
      </c>
      <c r="AA35" s="41"/>
      <c r="AB35" s="41">
        <f t="shared" ca="1" si="19"/>
        <v>250</v>
      </c>
      <c r="AC35" s="41"/>
      <c r="AD35" s="42"/>
    </row>
    <row r="36" spans="1:30" ht="18.75" customHeight="1" x14ac:dyDescent="0.4">
      <c r="A36" s="34" t="s">
        <v>139</v>
      </c>
      <c r="C36" s="34"/>
      <c r="E36" s="34"/>
      <c r="G36" s="34" t="s">
        <v>12</v>
      </c>
      <c r="H36" s="32"/>
      <c r="I36" s="32"/>
      <c r="J36" s="32"/>
      <c r="L36" s="34" t="s">
        <v>139</v>
      </c>
      <c r="N36" s="34"/>
      <c r="P36" s="34"/>
      <c r="R36" s="34" t="s">
        <v>12</v>
      </c>
      <c r="S36" s="32"/>
      <c r="T36" s="32"/>
      <c r="V36" s="40"/>
      <c r="W36" s="43">
        <f t="shared" ca="1" si="16"/>
        <v>90</v>
      </c>
      <c r="X36" s="43" t="s">
        <v>20</v>
      </c>
      <c r="Y36" s="43">
        <f t="shared" ca="1" si="17"/>
        <v>2</v>
      </c>
      <c r="Z36" s="43" t="str">
        <f t="shared" ca="1" si="18"/>
        <v>90 x 2 =</v>
      </c>
      <c r="AA36" s="41"/>
      <c r="AB36" s="41">
        <f t="shared" ca="1" si="19"/>
        <v>180</v>
      </c>
      <c r="AC36" s="41"/>
      <c r="AD36" s="42"/>
    </row>
    <row r="37" spans="1:30" ht="15.4" customHeight="1" thickBot="1" x14ac:dyDescent="0.45">
      <c r="J37" s="31"/>
      <c r="V37" s="40"/>
      <c r="W37" s="43">
        <f t="shared" ca="1" si="16"/>
        <v>13</v>
      </c>
      <c r="X37" s="43" t="s">
        <v>20</v>
      </c>
      <c r="Y37" s="43">
        <f t="shared" ca="1" si="17"/>
        <v>5</v>
      </c>
      <c r="Z37" s="43" t="str">
        <f t="shared" ca="1" si="18"/>
        <v>13 x 5 =</v>
      </c>
      <c r="AA37" s="41"/>
      <c r="AB37" s="41">
        <f t="shared" ca="1" si="19"/>
        <v>65</v>
      </c>
      <c r="AC37" s="41"/>
      <c r="AD37" s="42"/>
    </row>
    <row r="38" spans="1:30" ht="3" customHeight="1" x14ac:dyDescent="0.4">
      <c r="A38" s="255" t="s">
        <v>14</v>
      </c>
      <c r="B38" s="256"/>
      <c r="C38" s="256"/>
      <c r="D38" s="256"/>
      <c r="E38" s="256"/>
      <c r="F38" s="257"/>
      <c r="G38" s="264"/>
      <c r="H38" s="265"/>
      <c r="I38" s="266"/>
      <c r="J38" s="31"/>
      <c r="L38" s="255" t="s">
        <v>14</v>
      </c>
      <c r="M38" s="256"/>
      <c r="N38" s="256"/>
      <c r="O38" s="256"/>
      <c r="P38" s="256"/>
      <c r="Q38" s="257"/>
      <c r="R38" s="264"/>
      <c r="S38" s="265"/>
      <c r="T38" s="266"/>
      <c r="V38" s="40"/>
      <c r="W38" s="41"/>
      <c r="X38" s="41"/>
      <c r="Y38" s="41"/>
      <c r="Z38" s="41"/>
      <c r="AA38" s="41"/>
      <c r="AB38" s="41"/>
      <c r="AC38" s="41"/>
      <c r="AD38" s="42"/>
    </row>
    <row r="39" spans="1:30" ht="3" customHeight="1" x14ac:dyDescent="0.4">
      <c r="A39" s="258"/>
      <c r="B39" s="259"/>
      <c r="C39" s="259"/>
      <c r="D39" s="259"/>
      <c r="E39" s="259"/>
      <c r="F39" s="260"/>
      <c r="G39" s="267"/>
      <c r="H39" s="268"/>
      <c r="I39" s="269"/>
      <c r="J39" s="31"/>
      <c r="L39" s="258"/>
      <c r="M39" s="259"/>
      <c r="N39" s="259"/>
      <c r="O39" s="259"/>
      <c r="P39" s="259"/>
      <c r="Q39" s="260"/>
      <c r="R39" s="267"/>
      <c r="S39" s="268"/>
      <c r="T39" s="269"/>
      <c r="V39" s="40"/>
      <c r="W39" s="41"/>
      <c r="X39" s="41"/>
      <c r="Y39" s="41"/>
      <c r="Z39" s="41"/>
      <c r="AA39" s="41"/>
      <c r="AB39" s="41"/>
      <c r="AC39" s="41"/>
      <c r="AD39" s="42"/>
    </row>
    <row r="40" spans="1:30" ht="28.05" customHeight="1" x14ac:dyDescent="0.4">
      <c r="A40" s="258"/>
      <c r="B40" s="259"/>
      <c r="C40" s="259"/>
      <c r="D40" s="259"/>
      <c r="E40" s="259"/>
      <c r="F40" s="260"/>
      <c r="G40" s="267"/>
      <c r="H40" s="268"/>
      <c r="I40" s="269"/>
      <c r="J40" s="31"/>
      <c r="L40" s="258"/>
      <c r="M40" s="259"/>
      <c r="N40" s="259"/>
      <c r="O40" s="259"/>
      <c r="P40" s="259"/>
      <c r="Q40" s="260"/>
      <c r="R40" s="267"/>
      <c r="S40" s="268"/>
      <c r="T40" s="269"/>
      <c r="V40" s="40"/>
      <c r="W40" s="41"/>
      <c r="X40" s="41"/>
      <c r="Y40" s="41"/>
      <c r="Z40" s="41"/>
      <c r="AA40" s="41"/>
      <c r="AB40" s="41"/>
      <c r="AC40" s="41"/>
      <c r="AD40" s="42"/>
    </row>
    <row r="41" spans="1:30" ht="28.05" customHeight="1" thickBot="1" x14ac:dyDescent="0.45">
      <c r="A41" s="261"/>
      <c r="B41" s="262"/>
      <c r="C41" s="262"/>
      <c r="D41" s="262"/>
      <c r="E41" s="262"/>
      <c r="F41" s="263"/>
      <c r="G41" s="270"/>
      <c r="H41" s="271"/>
      <c r="I41" s="272"/>
      <c r="J41" s="31"/>
      <c r="L41" s="261"/>
      <c r="M41" s="262"/>
      <c r="N41" s="262"/>
      <c r="O41" s="262"/>
      <c r="P41" s="262"/>
      <c r="Q41" s="263"/>
      <c r="R41" s="270"/>
      <c r="S41" s="271"/>
      <c r="T41" s="272"/>
      <c r="V41" s="51"/>
      <c r="W41" s="52"/>
      <c r="X41" s="52"/>
      <c r="Y41" s="52"/>
      <c r="Z41" s="52"/>
      <c r="AA41" s="52"/>
      <c r="AB41" s="52"/>
      <c r="AC41" s="52"/>
      <c r="AD41" s="53"/>
    </row>
    <row r="42" spans="1:30" ht="28.05" customHeight="1" thickBot="1" x14ac:dyDescent="0.4">
      <c r="J42" s="31"/>
    </row>
    <row r="43" spans="1:30" ht="28.05" customHeight="1" x14ac:dyDescent="0.75">
      <c r="A43" s="279" t="s">
        <v>15</v>
      </c>
      <c r="B43" s="284" t="str">
        <f t="shared" ref="B43:B62" ca="1" si="20">CONCATENATE("opération n° ",CELL("ligne",B43)-42)</f>
        <v>opération n° 1</v>
      </c>
      <c r="C43" s="284"/>
      <c r="D43" s="285" t="str">
        <f t="shared" ref="D43:D49" ca="1" si="21">Z15</f>
        <v>20 + 95 =</v>
      </c>
      <c r="E43" s="285"/>
      <c r="F43" s="286"/>
      <c r="G43" s="286"/>
      <c r="H43" s="286"/>
      <c r="I43" s="286"/>
      <c r="J43" s="35"/>
      <c r="K43" s="36"/>
      <c r="L43" s="279" t="s">
        <v>15</v>
      </c>
      <c r="M43" s="284" t="str">
        <f t="shared" ref="M43:M62" ca="1" si="22">CONCATENATE("opération n° ",CELL("ligne",M43)-42)</f>
        <v>opération n° 1</v>
      </c>
      <c r="N43" s="284"/>
      <c r="O43" s="285" t="str">
        <f t="shared" ref="O43:O49" ca="1" si="23">Z15</f>
        <v>20 + 95 =</v>
      </c>
      <c r="P43" s="285"/>
      <c r="Q43" s="292"/>
      <c r="R43" s="292"/>
      <c r="S43" s="292"/>
      <c r="T43" s="292"/>
    </row>
    <row r="44" spans="1:30" ht="28.05" customHeight="1" x14ac:dyDescent="0.75">
      <c r="A44" s="279"/>
      <c r="B44" s="276" t="str">
        <f t="shared" ca="1" si="20"/>
        <v>opération n° 2</v>
      </c>
      <c r="C44" s="276"/>
      <c r="D44" s="277" t="str">
        <f t="shared" ca="1" si="21"/>
        <v>76 + 32 =</v>
      </c>
      <c r="E44" s="277"/>
      <c r="F44" s="278"/>
      <c r="G44" s="278"/>
      <c r="H44" s="278"/>
      <c r="I44" s="278"/>
      <c r="J44" s="35"/>
      <c r="K44" s="36"/>
      <c r="L44" s="279"/>
      <c r="M44" s="276" t="str">
        <f t="shared" ca="1" si="22"/>
        <v>opération n° 2</v>
      </c>
      <c r="N44" s="276"/>
      <c r="O44" s="277" t="str">
        <f t="shared" ca="1" si="23"/>
        <v>76 + 32 =</v>
      </c>
      <c r="P44" s="277"/>
      <c r="Q44" s="290"/>
      <c r="R44" s="290"/>
      <c r="S44" s="290"/>
      <c r="T44" s="290"/>
    </row>
    <row r="45" spans="1:30" ht="28.05" customHeight="1" x14ac:dyDescent="0.75">
      <c r="A45" s="279"/>
      <c r="B45" s="276" t="str">
        <f t="shared" ca="1" si="20"/>
        <v>opération n° 3</v>
      </c>
      <c r="C45" s="276"/>
      <c r="D45" s="277" t="str">
        <f t="shared" ca="1" si="21"/>
        <v>42 + 60 =</v>
      </c>
      <c r="E45" s="277"/>
      <c r="F45" s="278"/>
      <c r="G45" s="278"/>
      <c r="H45" s="278"/>
      <c r="I45" s="278"/>
      <c r="J45" s="35"/>
      <c r="K45" s="36"/>
      <c r="L45" s="279"/>
      <c r="M45" s="276" t="str">
        <f t="shared" ca="1" si="22"/>
        <v>opération n° 3</v>
      </c>
      <c r="N45" s="276"/>
      <c r="O45" s="277" t="str">
        <f t="shared" ca="1" si="23"/>
        <v>42 + 60 =</v>
      </c>
      <c r="P45" s="277"/>
      <c r="Q45" s="290"/>
      <c r="R45" s="290"/>
      <c r="S45" s="290"/>
      <c r="T45" s="290"/>
    </row>
    <row r="46" spans="1:30" ht="28.05" customHeight="1" x14ac:dyDescent="0.75">
      <c r="A46" s="279"/>
      <c r="B46" s="276" t="str">
        <f t="shared" ca="1" si="20"/>
        <v>opération n° 4</v>
      </c>
      <c r="C46" s="276"/>
      <c r="D46" s="277" t="str">
        <f t="shared" ca="1" si="21"/>
        <v>49 + 11 =</v>
      </c>
      <c r="E46" s="277"/>
      <c r="F46" s="278"/>
      <c r="G46" s="278"/>
      <c r="H46" s="278"/>
      <c r="I46" s="278"/>
      <c r="J46" s="35"/>
      <c r="K46" s="36"/>
      <c r="L46" s="279"/>
      <c r="M46" s="276" t="str">
        <f t="shared" ca="1" si="22"/>
        <v>opération n° 4</v>
      </c>
      <c r="N46" s="276"/>
      <c r="O46" s="277" t="str">
        <f t="shared" ca="1" si="23"/>
        <v>49 + 11 =</v>
      </c>
      <c r="P46" s="277"/>
      <c r="Q46" s="290"/>
      <c r="R46" s="290"/>
      <c r="S46" s="290"/>
      <c r="T46" s="290"/>
    </row>
    <row r="47" spans="1:30" ht="28.05" customHeight="1" x14ac:dyDescent="0.75">
      <c r="A47" s="279"/>
      <c r="B47" s="276" t="str">
        <f t="shared" ca="1" si="20"/>
        <v>opération n° 5</v>
      </c>
      <c r="C47" s="276"/>
      <c r="D47" s="277" t="str">
        <f t="shared" ca="1" si="21"/>
        <v>63 + 51 =</v>
      </c>
      <c r="E47" s="277"/>
      <c r="F47" s="278"/>
      <c r="G47" s="278"/>
      <c r="H47" s="278"/>
      <c r="I47" s="278"/>
      <c r="J47" s="35"/>
      <c r="K47" s="36"/>
      <c r="L47" s="279"/>
      <c r="M47" s="276" t="str">
        <f t="shared" ca="1" si="22"/>
        <v>opération n° 5</v>
      </c>
      <c r="N47" s="276"/>
      <c r="O47" s="277" t="str">
        <f t="shared" ca="1" si="23"/>
        <v>63 + 51 =</v>
      </c>
      <c r="P47" s="277"/>
      <c r="Q47" s="290"/>
      <c r="R47" s="290"/>
      <c r="S47" s="290"/>
      <c r="T47" s="290"/>
    </row>
    <row r="48" spans="1:30" ht="28.05" customHeight="1" x14ac:dyDescent="0.75">
      <c r="A48" s="279"/>
      <c r="B48" s="276" t="str">
        <f t="shared" ca="1" si="20"/>
        <v>opération n° 6</v>
      </c>
      <c r="C48" s="276"/>
      <c r="D48" s="277" t="str">
        <f t="shared" ca="1" si="21"/>
        <v>70 + 43 =</v>
      </c>
      <c r="E48" s="277"/>
      <c r="F48" s="278"/>
      <c r="G48" s="278"/>
      <c r="H48" s="278"/>
      <c r="I48" s="278"/>
      <c r="J48" s="35"/>
      <c r="K48" s="36"/>
      <c r="L48" s="279"/>
      <c r="M48" s="276" t="str">
        <f t="shared" ca="1" si="22"/>
        <v>opération n° 6</v>
      </c>
      <c r="N48" s="276"/>
      <c r="O48" s="277" t="str">
        <f t="shared" ca="1" si="23"/>
        <v>70 + 43 =</v>
      </c>
      <c r="P48" s="277"/>
      <c r="Q48" s="290"/>
      <c r="R48" s="290"/>
      <c r="S48" s="290"/>
      <c r="T48" s="290"/>
    </row>
    <row r="49" spans="1:20" ht="28.05" customHeight="1" x14ac:dyDescent="0.75">
      <c r="A49" s="279"/>
      <c r="B49" s="273" t="str">
        <f t="shared" ca="1" si="20"/>
        <v>opération n° 7</v>
      </c>
      <c r="C49" s="273"/>
      <c r="D49" s="274" t="str">
        <f t="shared" ca="1" si="21"/>
        <v>11 + 74 =</v>
      </c>
      <c r="E49" s="274"/>
      <c r="F49" s="275"/>
      <c r="G49" s="275"/>
      <c r="H49" s="275"/>
      <c r="I49" s="275"/>
      <c r="J49" s="35"/>
      <c r="K49" s="36"/>
      <c r="L49" s="279"/>
      <c r="M49" s="273" t="str">
        <f t="shared" ca="1" si="22"/>
        <v>opération n° 7</v>
      </c>
      <c r="N49" s="273"/>
      <c r="O49" s="274" t="str">
        <f t="shared" ca="1" si="23"/>
        <v>11 + 74 =</v>
      </c>
      <c r="P49" s="274"/>
      <c r="Q49" s="289"/>
      <c r="R49" s="289"/>
      <c r="S49" s="289"/>
      <c r="T49" s="289"/>
    </row>
    <row r="50" spans="1:20" ht="28.05" customHeight="1" x14ac:dyDescent="0.75">
      <c r="A50" s="283" t="s">
        <v>18</v>
      </c>
      <c r="B50" s="284" t="str">
        <f t="shared" ca="1" si="20"/>
        <v>opération n° 8</v>
      </c>
      <c r="C50" s="284"/>
      <c r="D50" s="285" t="str">
        <f t="shared" ref="D50:D56" ca="1" si="24">Z23</f>
        <v>113 - 47 =</v>
      </c>
      <c r="E50" s="285"/>
      <c r="F50" s="286"/>
      <c r="G50" s="286"/>
      <c r="H50" s="286"/>
      <c r="I50" s="286"/>
      <c r="J50" s="35"/>
      <c r="K50" s="36"/>
      <c r="L50" s="283" t="s">
        <v>18</v>
      </c>
      <c r="M50" s="284" t="str">
        <f t="shared" ca="1" si="22"/>
        <v>opération n° 8</v>
      </c>
      <c r="N50" s="284"/>
      <c r="O50" s="285" t="str">
        <f t="shared" ref="O50:O56" ca="1" si="25">Z23</f>
        <v>113 - 47 =</v>
      </c>
      <c r="P50" s="285"/>
      <c r="Q50" s="292"/>
      <c r="R50" s="292"/>
      <c r="S50" s="292"/>
      <c r="T50" s="292"/>
    </row>
    <row r="51" spans="1:20" ht="28.05" customHeight="1" x14ac:dyDescent="0.75">
      <c r="A51" s="283"/>
      <c r="B51" s="276" t="str">
        <f t="shared" ca="1" si="20"/>
        <v>opération n° 9</v>
      </c>
      <c r="C51" s="276"/>
      <c r="D51" s="277" t="str">
        <f t="shared" ca="1" si="24"/>
        <v>61 - 51 =</v>
      </c>
      <c r="E51" s="277"/>
      <c r="F51" s="278"/>
      <c r="G51" s="278"/>
      <c r="H51" s="278"/>
      <c r="I51" s="278"/>
      <c r="J51" s="35"/>
      <c r="K51" s="36"/>
      <c r="L51" s="283"/>
      <c r="M51" s="276" t="str">
        <f t="shared" ca="1" si="22"/>
        <v>opération n° 9</v>
      </c>
      <c r="N51" s="276"/>
      <c r="O51" s="277" t="str">
        <f t="shared" ca="1" si="25"/>
        <v>61 - 51 =</v>
      </c>
      <c r="P51" s="277"/>
      <c r="Q51" s="290"/>
      <c r="R51" s="290"/>
      <c r="S51" s="290"/>
      <c r="T51" s="290"/>
    </row>
    <row r="52" spans="1:20" ht="28.05" customHeight="1" x14ac:dyDescent="0.75">
      <c r="A52" s="283"/>
      <c r="B52" s="276" t="str">
        <f t="shared" ca="1" si="20"/>
        <v>opération n° 10</v>
      </c>
      <c r="C52" s="276"/>
      <c r="D52" s="277" t="str">
        <f t="shared" ca="1" si="24"/>
        <v>142 - 98 =</v>
      </c>
      <c r="E52" s="277"/>
      <c r="F52" s="278"/>
      <c r="G52" s="278"/>
      <c r="H52" s="278"/>
      <c r="I52" s="278"/>
      <c r="J52" s="35"/>
      <c r="K52" s="36"/>
      <c r="L52" s="283"/>
      <c r="M52" s="276" t="str">
        <f t="shared" ca="1" si="22"/>
        <v>opération n° 10</v>
      </c>
      <c r="N52" s="276"/>
      <c r="O52" s="277" t="str">
        <f t="shared" ca="1" si="25"/>
        <v>142 - 98 =</v>
      </c>
      <c r="P52" s="277"/>
      <c r="Q52" s="290"/>
      <c r="R52" s="290"/>
      <c r="S52" s="290"/>
      <c r="T52" s="290"/>
    </row>
    <row r="53" spans="1:20" ht="28.05" customHeight="1" x14ac:dyDescent="0.75">
      <c r="A53" s="283"/>
      <c r="B53" s="276" t="str">
        <f t="shared" ca="1" si="20"/>
        <v>opération n° 11</v>
      </c>
      <c r="C53" s="276"/>
      <c r="D53" s="277" t="str">
        <f t="shared" ca="1" si="24"/>
        <v>41 - 11 =</v>
      </c>
      <c r="E53" s="277"/>
      <c r="F53" s="278"/>
      <c r="G53" s="278"/>
      <c r="H53" s="278"/>
      <c r="I53" s="278"/>
      <c r="J53" s="35"/>
      <c r="K53" s="36"/>
      <c r="L53" s="283"/>
      <c r="M53" s="276" t="str">
        <f t="shared" ca="1" si="22"/>
        <v>opération n° 11</v>
      </c>
      <c r="N53" s="276"/>
      <c r="O53" s="277" t="str">
        <f t="shared" ca="1" si="25"/>
        <v>41 - 11 =</v>
      </c>
      <c r="P53" s="277"/>
      <c r="Q53" s="290"/>
      <c r="R53" s="290"/>
      <c r="S53" s="290"/>
      <c r="T53" s="290"/>
    </row>
    <row r="54" spans="1:20" ht="28.05" customHeight="1" x14ac:dyDescent="0.75">
      <c r="A54" s="283"/>
      <c r="B54" s="276" t="str">
        <f t="shared" ca="1" si="20"/>
        <v>opération n° 12</v>
      </c>
      <c r="C54" s="276"/>
      <c r="D54" s="277" t="str">
        <f t="shared" ca="1" si="24"/>
        <v>93 - 73 =</v>
      </c>
      <c r="E54" s="277"/>
      <c r="F54" s="278"/>
      <c r="G54" s="278"/>
      <c r="H54" s="278"/>
      <c r="I54" s="278"/>
      <c r="J54" s="35"/>
      <c r="K54" s="36"/>
      <c r="L54" s="283"/>
      <c r="M54" s="276" t="str">
        <f t="shared" ca="1" si="22"/>
        <v>opération n° 12</v>
      </c>
      <c r="N54" s="276"/>
      <c r="O54" s="277" t="str">
        <f t="shared" ca="1" si="25"/>
        <v>93 - 73 =</v>
      </c>
      <c r="P54" s="277"/>
      <c r="Q54" s="290"/>
      <c r="R54" s="290"/>
      <c r="S54" s="290"/>
      <c r="T54" s="290"/>
    </row>
    <row r="55" spans="1:20" ht="28.05" customHeight="1" x14ac:dyDescent="0.75">
      <c r="A55" s="283"/>
      <c r="B55" s="276" t="str">
        <f t="shared" ca="1" si="20"/>
        <v>opération n° 13</v>
      </c>
      <c r="C55" s="276"/>
      <c r="D55" s="277" t="str">
        <f t="shared" ca="1" si="24"/>
        <v>103 - 66 =</v>
      </c>
      <c r="E55" s="277"/>
      <c r="F55" s="278"/>
      <c r="G55" s="278"/>
      <c r="H55" s="278"/>
      <c r="I55" s="278"/>
      <c r="J55" s="35"/>
      <c r="K55" s="36"/>
      <c r="L55" s="283"/>
      <c r="M55" s="276" t="str">
        <f t="shared" ca="1" si="22"/>
        <v>opération n° 13</v>
      </c>
      <c r="N55" s="276"/>
      <c r="O55" s="277" t="str">
        <f t="shared" ca="1" si="25"/>
        <v>103 - 66 =</v>
      </c>
      <c r="P55" s="277"/>
      <c r="Q55" s="290"/>
      <c r="R55" s="290"/>
      <c r="S55" s="290"/>
      <c r="T55" s="290"/>
    </row>
    <row r="56" spans="1:20" ht="28.05" customHeight="1" x14ac:dyDescent="0.75">
      <c r="A56" s="283"/>
      <c r="B56" s="273" t="str">
        <f t="shared" ca="1" si="20"/>
        <v>opération n° 14</v>
      </c>
      <c r="C56" s="273"/>
      <c r="D56" s="274" t="str">
        <f t="shared" ca="1" si="24"/>
        <v>148 - 141 =</v>
      </c>
      <c r="E56" s="274"/>
      <c r="F56" s="275"/>
      <c r="G56" s="275"/>
      <c r="H56" s="275"/>
      <c r="I56" s="275"/>
      <c r="J56" s="35"/>
      <c r="K56" s="36"/>
      <c r="L56" s="283"/>
      <c r="M56" s="273" t="str">
        <f t="shared" ca="1" si="22"/>
        <v>opération n° 14</v>
      </c>
      <c r="N56" s="273"/>
      <c r="O56" s="274" t="str">
        <f t="shared" ca="1" si="25"/>
        <v>148 - 141 =</v>
      </c>
      <c r="P56" s="274"/>
      <c r="Q56" s="289"/>
      <c r="R56" s="289"/>
      <c r="S56" s="289"/>
      <c r="T56" s="289"/>
    </row>
    <row r="57" spans="1:20" ht="28.05" customHeight="1" x14ac:dyDescent="0.75">
      <c r="A57" s="279" t="s">
        <v>20</v>
      </c>
      <c r="B57" s="280" t="str">
        <f t="shared" ca="1" si="20"/>
        <v>opération n° 15</v>
      </c>
      <c r="C57" s="280"/>
      <c r="D57" s="281" t="str">
        <f t="shared" ref="D57:D62" ca="1" si="26">Z32</f>
        <v>14 x 2 =</v>
      </c>
      <c r="E57" s="281"/>
      <c r="F57" s="282"/>
      <c r="G57" s="282"/>
      <c r="H57" s="282"/>
      <c r="I57" s="282"/>
      <c r="J57" s="35"/>
      <c r="K57" s="36"/>
      <c r="L57" s="279" t="s">
        <v>20</v>
      </c>
      <c r="M57" s="280" t="str">
        <f t="shared" ca="1" si="22"/>
        <v>opération n° 15</v>
      </c>
      <c r="N57" s="280"/>
      <c r="O57" s="281" t="str">
        <f t="shared" ref="O57:O62" ca="1" si="27">Z32</f>
        <v>14 x 2 =</v>
      </c>
      <c r="P57" s="281"/>
      <c r="Q57" s="291"/>
      <c r="R57" s="291"/>
      <c r="S57" s="291"/>
      <c r="T57" s="291"/>
    </row>
    <row r="58" spans="1:20" ht="28.05" customHeight="1" x14ac:dyDescent="0.75">
      <c r="A58" s="279"/>
      <c r="B58" s="276" t="str">
        <f t="shared" ca="1" si="20"/>
        <v>opération n° 16</v>
      </c>
      <c r="C58" s="276"/>
      <c r="D58" s="277" t="str">
        <f t="shared" ca="1" si="26"/>
        <v>57 x 4 =</v>
      </c>
      <c r="E58" s="277"/>
      <c r="F58" s="278"/>
      <c r="G58" s="278"/>
      <c r="H58" s="278"/>
      <c r="I58" s="278"/>
      <c r="J58" s="35"/>
      <c r="K58" s="36"/>
      <c r="L58" s="279"/>
      <c r="M58" s="276" t="str">
        <f t="shared" ca="1" si="22"/>
        <v>opération n° 16</v>
      </c>
      <c r="N58" s="276"/>
      <c r="O58" s="277" t="str">
        <f t="shared" ca="1" si="27"/>
        <v>57 x 4 =</v>
      </c>
      <c r="P58" s="277"/>
      <c r="Q58" s="290"/>
      <c r="R58" s="290"/>
      <c r="S58" s="290"/>
      <c r="T58" s="290"/>
    </row>
    <row r="59" spans="1:20" ht="28.05" customHeight="1" x14ac:dyDescent="0.75">
      <c r="A59" s="279"/>
      <c r="B59" s="276" t="str">
        <f t="shared" ca="1" si="20"/>
        <v>opération n° 17</v>
      </c>
      <c r="C59" s="276"/>
      <c r="D59" s="277" t="str">
        <f t="shared" ca="1" si="26"/>
        <v>71 x 5 =</v>
      </c>
      <c r="E59" s="277"/>
      <c r="F59" s="278"/>
      <c r="G59" s="278"/>
      <c r="H59" s="278"/>
      <c r="I59" s="278"/>
      <c r="J59" s="35"/>
      <c r="K59" s="36"/>
      <c r="L59" s="279"/>
      <c r="M59" s="276" t="str">
        <f t="shared" ca="1" si="22"/>
        <v>opération n° 17</v>
      </c>
      <c r="N59" s="276"/>
      <c r="O59" s="277" t="str">
        <f t="shared" ca="1" si="27"/>
        <v>71 x 5 =</v>
      </c>
      <c r="P59" s="277"/>
      <c r="Q59" s="290"/>
      <c r="R59" s="290"/>
      <c r="S59" s="290"/>
      <c r="T59" s="290"/>
    </row>
    <row r="60" spans="1:20" ht="27.4" customHeight="1" x14ac:dyDescent="0.75">
      <c r="A60" s="279"/>
      <c r="B60" s="276" t="str">
        <f t="shared" ca="1" si="20"/>
        <v>opération n° 18</v>
      </c>
      <c r="C60" s="276"/>
      <c r="D60" s="277" t="str">
        <f t="shared" ca="1" si="26"/>
        <v>50 x 5 =</v>
      </c>
      <c r="E60" s="277"/>
      <c r="F60" s="278"/>
      <c r="G60" s="278"/>
      <c r="H60" s="278"/>
      <c r="I60" s="278"/>
      <c r="J60" s="35"/>
      <c r="K60" s="36"/>
      <c r="L60" s="279"/>
      <c r="M60" s="276" t="str">
        <f t="shared" ca="1" si="22"/>
        <v>opération n° 18</v>
      </c>
      <c r="N60" s="276"/>
      <c r="O60" s="277" t="str">
        <f t="shared" ca="1" si="27"/>
        <v>50 x 5 =</v>
      </c>
      <c r="P60" s="277"/>
      <c r="Q60" s="290"/>
      <c r="R60" s="290"/>
      <c r="S60" s="290"/>
      <c r="T60" s="290"/>
    </row>
    <row r="61" spans="1:20" ht="27.4" customHeight="1" x14ac:dyDescent="0.75">
      <c r="A61" s="279"/>
      <c r="B61" s="276" t="str">
        <f t="shared" ca="1" si="20"/>
        <v>opération n° 19</v>
      </c>
      <c r="C61" s="276"/>
      <c r="D61" s="277" t="str">
        <f t="shared" ca="1" si="26"/>
        <v>90 x 2 =</v>
      </c>
      <c r="E61" s="277"/>
      <c r="F61" s="278"/>
      <c r="G61" s="278"/>
      <c r="H61" s="278"/>
      <c r="I61" s="278"/>
      <c r="J61" s="35"/>
      <c r="K61" s="36"/>
      <c r="L61" s="279"/>
      <c r="M61" s="276" t="str">
        <f t="shared" ca="1" si="22"/>
        <v>opération n° 19</v>
      </c>
      <c r="N61" s="276"/>
      <c r="O61" s="277" t="str">
        <f t="shared" ca="1" si="27"/>
        <v>90 x 2 =</v>
      </c>
      <c r="P61" s="277"/>
      <c r="Q61" s="290"/>
      <c r="R61" s="290"/>
      <c r="S61" s="290"/>
      <c r="T61" s="290"/>
    </row>
    <row r="62" spans="1:20" ht="27.4" customHeight="1" x14ac:dyDescent="0.75">
      <c r="A62" s="279"/>
      <c r="B62" s="273" t="str">
        <f t="shared" ca="1" si="20"/>
        <v>opération n° 20</v>
      </c>
      <c r="C62" s="273"/>
      <c r="D62" s="274" t="str">
        <f t="shared" ca="1" si="26"/>
        <v>13 x 5 =</v>
      </c>
      <c r="E62" s="274"/>
      <c r="F62" s="275"/>
      <c r="G62" s="275"/>
      <c r="H62" s="275"/>
      <c r="I62" s="275"/>
      <c r="J62" s="35"/>
      <c r="K62" s="36"/>
      <c r="L62" s="279"/>
      <c r="M62" s="273" t="str">
        <f t="shared" ca="1" si="22"/>
        <v>opération n° 20</v>
      </c>
      <c r="N62" s="273"/>
      <c r="O62" s="274" t="str">
        <f t="shared" ca="1" si="27"/>
        <v>13 x 5 =</v>
      </c>
      <c r="P62" s="274"/>
      <c r="Q62" s="289"/>
      <c r="R62" s="289"/>
      <c r="S62" s="289"/>
      <c r="T62" s="289"/>
    </row>
    <row r="63" spans="1:20" ht="27.4" customHeight="1" x14ac:dyDescent="0.35">
      <c r="J63" s="31"/>
    </row>
    <row r="64" spans="1:20" x14ac:dyDescent="0.35">
      <c r="J64" s="31"/>
    </row>
    <row r="65" spans="1:10" x14ac:dyDescent="0.35">
      <c r="J65" s="31"/>
    </row>
    <row r="66" spans="1:10" x14ac:dyDescent="0.35">
      <c r="J66" s="31"/>
    </row>
    <row r="67" spans="1:10" ht="18.399999999999999" x14ac:dyDescent="0.35">
      <c r="A67" s="287" t="s">
        <v>22</v>
      </c>
      <c r="B67" s="287"/>
      <c r="C67" s="287"/>
      <c r="D67" s="287"/>
      <c r="E67" s="287"/>
      <c r="F67" s="287"/>
      <c r="G67" s="287"/>
      <c r="H67" s="287"/>
      <c r="I67" s="287"/>
      <c r="J67" s="31"/>
    </row>
    <row r="68" spans="1:10" ht="13.15" thickBot="1" x14ac:dyDescent="0.4">
      <c r="J68" s="31"/>
    </row>
    <row r="69" spans="1:10" ht="13.15" customHeight="1" thickBot="1" x14ac:dyDescent="0.4">
      <c r="A69" s="288" t="s">
        <v>14</v>
      </c>
      <c r="B69" s="288"/>
      <c r="C69" s="288"/>
      <c r="D69" s="288"/>
      <c r="E69" s="288"/>
      <c r="F69" s="288"/>
      <c r="G69" s="288"/>
      <c r="H69" s="288"/>
      <c r="I69" s="288"/>
      <c r="J69" s="31"/>
    </row>
    <row r="70" spans="1:10" ht="13.15" customHeight="1" thickBot="1" x14ac:dyDescent="0.4">
      <c r="A70" s="288"/>
      <c r="B70" s="288"/>
      <c r="C70" s="288"/>
      <c r="D70" s="288"/>
      <c r="E70" s="288"/>
      <c r="F70" s="288"/>
      <c r="G70" s="288"/>
      <c r="H70" s="288"/>
      <c r="I70" s="288"/>
      <c r="J70" s="31"/>
    </row>
    <row r="71" spans="1:10" ht="13.15" customHeight="1" thickBot="1" x14ac:dyDescent="0.4">
      <c r="A71" s="288"/>
      <c r="B71" s="288"/>
      <c r="C71" s="288"/>
      <c r="D71" s="288"/>
      <c r="E71" s="288"/>
      <c r="F71" s="288"/>
      <c r="G71" s="288"/>
      <c r="H71" s="288"/>
      <c r="I71" s="288"/>
      <c r="J71" s="31"/>
    </row>
    <row r="72" spans="1:10" ht="13.15" customHeight="1" thickBot="1" x14ac:dyDescent="0.4">
      <c r="A72" s="288"/>
      <c r="B72" s="288"/>
      <c r="C72" s="288"/>
      <c r="D72" s="288"/>
      <c r="E72" s="288"/>
      <c r="F72" s="288"/>
      <c r="G72" s="288"/>
      <c r="H72" s="288"/>
      <c r="I72" s="288"/>
      <c r="J72" s="31"/>
    </row>
    <row r="73" spans="1:10" ht="13.15" thickBot="1" x14ac:dyDescent="0.4">
      <c r="J73" s="31"/>
    </row>
    <row r="74" spans="1:10" ht="27.75" customHeight="1" thickBot="1" x14ac:dyDescent="0.4">
      <c r="A74" s="279" t="s">
        <v>15</v>
      </c>
      <c r="B74" s="284" t="str">
        <f ca="1">CONCATENATE("opération n° ",CELL("ligne",B74)-73)</f>
        <v>opération n° 1</v>
      </c>
      <c r="C74" s="284"/>
      <c r="D74" s="285" t="str">
        <f ca="1">Z15</f>
        <v>20 + 95 =</v>
      </c>
      <c r="E74" s="285"/>
      <c r="F74" s="286">
        <f ca="1">AB15</f>
        <v>115</v>
      </c>
      <c r="G74" s="286"/>
      <c r="H74" s="286"/>
      <c r="I74" s="286"/>
      <c r="J74" s="35"/>
    </row>
    <row r="75" spans="1:10" ht="27.75" customHeight="1" thickBot="1" x14ac:dyDescent="0.4">
      <c r="A75" s="279"/>
      <c r="B75" s="276" t="str">
        <f t="shared" ref="B75:B93" ca="1" si="28">CONCATENATE("opération n° ",CELL("ligne",B75)-73)</f>
        <v>opération n° 2</v>
      </c>
      <c r="C75" s="276"/>
      <c r="D75" s="277" t="str">
        <f t="shared" ref="D75:D80" ca="1" si="29">Z16</f>
        <v>76 + 32 =</v>
      </c>
      <c r="E75" s="277"/>
      <c r="F75" s="278">
        <f t="shared" ref="F75:F80" ca="1" si="30">AB16</f>
        <v>108</v>
      </c>
      <c r="G75" s="278"/>
      <c r="H75" s="278"/>
      <c r="I75" s="278"/>
      <c r="J75" s="35"/>
    </row>
    <row r="76" spans="1:10" ht="27.75" customHeight="1" thickBot="1" x14ac:dyDescent="0.4">
      <c r="A76" s="279"/>
      <c r="B76" s="276" t="str">
        <f t="shared" ca="1" si="28"/>
        <v>opération n° 3</v>
      </c>
      <c r="C76" s="276"/>
      <c r="D76" s="277" t="str">
        <f t="shared" ca="1" si="29"/>
        <v>42 + 60 =</v>
      </c>
      <c r="E76" s="277"/>
      <c r="F76" s="278">
        <f t="shared" ca="1" si="30"/>
        <v>102</v>
      </c>
      <c r="G76" s="278"/>
      <c r="H76" s="278"/>
      <c r="I76" s="278"/>
      <c r="J76" s="35"/>
    </row>
    <row r="77" spans="1:10" ht="27.75" customHeight="1" thickBot="1" x14ac:dyDescent="0.4">
      <c r="A77" s="279"/>
      <c r="B77" s="276" t="str">
        <f t="shared" ca="1" si="28"/>
        <v>opération n° 4</v>
      </c>
      <c r="C77" s="276"/>
      <c r="D77" s="277" t="str">
        <f t="shared" ca="1" si="29"/>
        <v>49 + 11 =</v>
      </c>
      <c r="E77" s="277"/>
      <c r="F77" s="278">
        <f t="shared" ca="1" si="30"/>
        <v>60</v>
      </c>
      <c r="G77" s="278"/>
      <c r="H77" s="278"/>
      <c r="I77" s="278"/>
      <c r="J77" s="35"/>
    </row>
    <row r="78" spans="1:10" ht="27.75" customHeight="1" thickBot="1" x14ac:dyDescent="0.4">
      <c r="A78" s="279"/>
      <c r="B78" s="276" t="str">
        <f t="shared" ca="1" si="28"/>
        <v>opération n° 5</v>
      </c>
      <c r="C78" s="276"/>
      <c r="D78" s="277" t="str">
        <f t="shared" ca="1" si="29"/>
        <v>63 + 51 =</v>
      </c>
      <c r="E78" s="277"/>
      <c r="F78" s="278">
        <f t="shared" ca="1" si="30"/>
        <v>114</v>
      </c>
      <c r="G78" s="278"/>
      <c r="H78" s="278"/>
      <c r="I78" s="278"/>
      <c r="J78" s="35"/>
    </row>
    <row r="79" spans="1:10" ht="27.75" customHeight="1" thickBot="1" x14ac:dyDescent="0.4">
      <c r="A79" s="279"/>
      <c r="B79" s="276" t="str">
        <f t="shared" ca="1" si="28"/>
        <v>opération n° 6</v>
      </c>
      <c r="C79" s="276"/>
      <c r="D79" s="277" t="str">
        <f t="shared" ca="1" si="29"/>
        <v>70 + 43 =</v>
      </c>
      <c r="E79" s="277"/>
      <c r="F79" s="278">
        <f t="shared" ca="1" si="30"/>
        <v>113</v>
      </c>
      <c r="G79" s="278"/>
      <c r="H79" s="278"/>
      <c r="I79" s="278"/>
      <c r="J79" s="35"/>
    </row>
    <row r="80" spans="1:10" ht="27.75" customHeight="1" thickBot="1" x14ac:dyDescent="0.4">
      <c r="A80" s="279"/>
      <c r="B80" s="273" t="str">
        <f t="shared" ca="1" si="28"/>
        <v>opération n° 7</v>
      </c>
      <c r="C80" s="273"/>
      <c r="D80" s="274" t="str">
        <f t="shared" ca="1" si="29"/>
        <v>11 + 74 =</v>
      </c>
      <c r="E80" s="274"/>
      <c r="F80" s="275">
        <f t="shared" ca="1" si="30"/>
        <v>85</v>
      </c>
      <c r="G80" s="275"/>
      <c r="H80" s="275"/>
      <c r="I80" s="275"/>
      <c r="J80" s="35"/>
    </row>
    <row r="81" spans="1:10" ht="27.75" customHeight="1" thickBot="1" x14ac:dyDescent="0.4">
      <c r="A81" s="283" t="s">
        <v>18</v>
      </c>
      <c r="B81" s="284" t="str">
        <f t="shared" ca="1" si="28"/>
        <v>opération n° 8</v>
      </c>
      <c r="C81" s="284"/>
      <c r="D81" s="285" t="str">
        <f ca="1">Z23</f>
        <v>113 - 47 =</v>
      </c>
      <c r="E81" s="285"/>
      <c r="F81" s="286">
        <f t="shared" ref="F81:F87" ca="1" si="31">AB23</f>
        <v>66</v>
      </c>
      <c r="G81" s="286"/>
      <c r="H81" s="286"/>
      <c r="I81" s="286"/>
      <c r="J81" s="35"/>
    </row>
    <row r="82" spans="1:10" ht="27.75" customHeight="1" thickBot="1" x14ac:dyDescent="0.4">
      <c r="A82" s="283"/>
      <c r="B82" s="276" t="str">
        <f t="shared" ca="1" si="28"/>
        <v>opération n° 9</v>
      </c>
      <c r="C82" s="276"/>
      <c r="D82" s="277" t="str">
        <f t="shared" ref="D82:D87" ca="1" si="32">Z24</f>
        <v>61 - 51 =</v>
      </c>
      <c r="E82" s="277"/>
      <c r="F82" s="278">
        <f t="shared" ca="1" si="31"/>
        <v>10</v>
      </c>
      <c r="G82" s="278"/>
      <c r="H82" s="278"/>
      <c r="I82" s="278"/>
      <c r="J82" s="35"/>
    </row>
    <row r="83" spans="1:10" ht="27.75" customHeight="1" thickBot="1" x14ac:dyDescent="0.4">
      <c r="A83" s="283"/>
      <c r="B83" s="276" t="str">
        <f t="shared" ca="1" si="28"/>
        <v>opération n° 10</v>
      </c>
      <c r="C83" s="276"/>
      <c r="D83" s="277" t="str">
        <f t="shared" ca="1" si="32"/>
        <v>142 - 98 =</v>
      </c>
      <c r="E83" s="277"/>
      <c r="F83" s="278">
        <f t="shared" ca="1" si="31"/>
        <v>44</v>
      </c>
      <c r="G83" s="278"/>
      <c r="H83" s="278"/>
      <c r="I83" s="278"/>
      <c r="J83" s="35"/>
    </row>
    <row r="84" spans="1:10" ht="27.75" customHeight="1" thickBot="1" x14ac:dyDescent="0.4">
      <c r="A84" s="283"/>
      <c r="B84" s="276" t="str">
        <f t="shared" ca="1" si="28"/>
        <v>opération n° 11</v>
      </c>
      <c r="C84" s="276"/>
      <c r="D84" s="277" t="str">
        <f t="shared" ca="1" si="32"/>
        <v>41 - 11 =</v>
      </c>
      <c r="E84" s="277"/>
      <c r="F84" s="278">
        <f t="shared" ca="1" si="31"/>
        <v>30</v>
      </c>
      <c r="G84" s="278"/>
      <c r="H84" s="278"/>
      <c r="I84" s="278"/>
      <c r="J84" s="35"/>
    </row>
    <row r="85" spans="1:10" ht="27.75" customHeight="1" thickBot="1" x14ac:dyDescent="0.4">
      <c r="A85" s="283"/>
      <c r="B85" s="276" t="str">
        <f t="shared" ca="1" si="28"/>
        <v>opération n° 12</v>
      </c>
      <c r="C85" s="276"/>
      <c r="D85" s="277" t="str">
        <f t="shared" ca="1" si="32"/>
        <v>93 - 73 =</v>
      </c>
      <c r="E85" s="277"/>
      <c r="F85" s="278">
        <f t="shared" ca="1" si="31"/>
        <v>20</v>
      </c>
      <c r="G85" s="278"/>
      <c r="H85" s="278"/>
      <c r="I85" s="278"/>
      <c r="J85" s="35"/>
    </row>
    <row r="86" spans="1:10" ht="27.75" customHeight="1" thickBot="1" x14ac:dyDescent="0.4">
      <c r="A86" s="283"/>
      <c r="B86" s="276" t="str">
        <f t="shared" ca="1" si="28"/>
        <v>opération n° 13</v>
      </c>
      <c r="C86" s="276"/>
      <c r="D86" s="277" t="str">
        <f t="shared" ca="1" si="32"/>
        <v>103 - 66 =</v>
      </c>
      <c r="E86" s="277"/>
      <c r="F86" s="278">
        <f t="shared" ca="1" si="31"/>
        <v>37</v>
      </c>
      <c r="G86" s="278"/>
      <c r="H86" s="278"/>
      <c r="I86" s="278"/>
      <c r="J86" s="35"/>
    </row>
    <row r="87" spans="1:10" ht="27.75" customHeight="1" thickBot="1" x14ac:dyDescent="0.4">
      <c r="A87" s="283"/>
      <c r="B87" s="273" t="str">
        <f t="shared" ca="1" si="28"/>
        <v>opération n° 14</v>
      </c>
      <c r="C87" s="273"/>
      <c r="D87" s="274" t="str">
        <f t="shared" ca="1" si="32"/>
        <v>148 - 141 =</v>
      </c>
      <c r="E87" s="274"/>
      <c r="F87" s="275">
        <f t="shared" ca="1" si="31"/>
        <v>7</v>
      </c>
      <c r="G87" s="275"/>
      <c r="H87" s="275"/>
      <c r="I87" s="275"/>
      <c r="J87" s="35"/>
    </row>
    <row r="88" spans="1:10" ht="27.75" customHeight="1" thickBot="1" x14ac:dyDescent="0.4">
      <c r="A88" s="279" t="s">
        <v>20</v>
      </c>
      <c r="B88" s="280" t="str">
        <f t="shared" ca="1" si="28"/>
        <v>opération n° 15</v>
      </c>
      <c r="C88" s="280"/>
      <c r="D88" s="281" t="str">
        <f t="shared" ref="D88:D93" ca="1" si="33">Z32</f>
        <v>14 x 2 =</v>
      </c>
      <c r="E88" s="281"/>
      <c r="F88" s="282">
        <f t="shared" ref="F88:F93" ca="1" si="34">AB32</f>
        <v>28</v>
      </c>
      <c r="G88" s="282"/>
      <c r="H88" s="282"/>
      <c r="I88" s="282"/>
      <c r="J88" s="35"/>
    </row>
    <row r="89" spans="1:10" ht="27.75" customHeight="1" thickBot="1" x14ac:dyDescent="0.4">
      <c r="A89" s="279"/>
      <c r="B89" s="276" t="str">
        <f t="shared" ca="1" si="28"/>
        <v>opération n° 16</v>
      </c>
      <c r="C89" s="276"/>
      <c r="D89" s="277" t="str">
        <f t="shared" ca="1" si="33"/>
        <v>57 x 4 =</v>
      </c>
      <c r="E89" s="277"/>
      <c r="F89" s="278">
        <f t="shared" ca="1" si="34"/>
        <v>228</v>
      </c>
      <c r="G89" s="278"/>
      <c r="H89" s="278"/>
      <c r="I89" s="278"/>
      <c r="J89" s="35"/>
    </row>
    <row r="90" spans="1:10" ht="27.75" customHeight="1" thickBot="1" x14ac:dyDescent="0.4">
      <c r="A90" s="279"/>
      <c r="B90" s="276" t="str">
        <f t="shared" ca="1" si="28"/>
        <v>opération n° 17</v>
      </c>
      <c r="C90" s="276"/>
      <c r="D90" s="277" t="str">
        <f t="shared" ca="1" si="33"/>
        <v>71 x 5 =</v>
      </c>
      <c r="E90" s="277"/>
      <c r="F90" s="278">
        <f t="shared" ca="1" si="34"/>
        <v>355</v>
      </c>
      <c r="G90" s="278"/>
      <c r="H90" s="278"/>
      <c r="I90" s="278"/>
      <c r="J90" s="35"/>
    </row>
    <row r="91" spans="1:10" ht="27.75" customHeight="1" thickBot="1" x14ac:dyDescent="0.4">
      <c r="A91" s="279"/>
      <c r="B91" s="276" t="str">
        <f t="shared" ca="1" si="28"/>
        <v>opération n° 18</v>
      </c>
      <c r="C91" s="276"/>
      <c r="D91" s="277" t="str">
        <f t="shared" ca="1" si="33"/>
        <v>50 x 5 =</v>
      </c>
      <c r="E91" s="277"/>
      <c r="F91" s="278">
        <f t="shared" ca="1" si="34"/>
        <v>250</v>
      </c>
      <c r="G91" s="278"/>
      <c r="H91" s="278"/>
      <c r="I91" s="278"/>
      <c r="J91" s="35"/>
    </row>
    <row r="92" spans="1:10" ht="27.75" customHeight="1" thickBot="1" x14ac:dyDescent="0.4">
      <c r="A92" s="279"/>
      <c r="B92" s="276" t="str">
        <f t="shared" ca="1" si="28"/>
        <v>opération n° 19</v>
      </c>
      <c r="C92" s="276"/>
      <c r="D92" s="277" t="str">
        <f t="shared" ca="1" si="33"/>
        <v>90 x 2 =</v>
      </c>
      <c r="E92" s="277"/>
      <c r="F92" s="278">
        <f t="shared" ca="1" si="34"/>
        <v>180</v>
      </c>
      <c r="G92" s="278"/>
      <c r="H92" s="278"/>
      <c r="I92" s="278"/>
      <c r="J92" s="35"/>
    </row>
    <row r="93" spans="1:10" ht="27.75" customHeight="1" thickBot="1" x14ac:dyDescent="0.4">
      <c r="A93" s="279"/>
      <c r="B93" s="273" t="str">
        <f t="shared" ca="1" si="28"/>
        <v>opération n° 20</v>
      </c>
      <c r="C93" s="273"/>
      <c r="D93" s="274" t="str">
        <f t="shared" ca="1" si="33"/>
        <v>13 x 5 =</v>
      </c>
      <c r="E93" s="274"/>
      <c r="F93" s="275">
        <f t="shared" ca="1" si="34"/>
        <v>65</v>
      </c>
      <c r="G93" s="275"/>
      <c r="H93" s="275"/>
      <c r="I93" s="275"/>
      <c r="J93" s="35"/>
    </row>
    <row r="94" spans="1:10" x14ac:dyDescent="0.35">
      <c r="J94" s="31"/>
    </row>
    <row r="95" spans="1:10" x14ac:dyDescent="0.35">
      <c r="J95" s="31"/>
    </row>
  </sheetData>
  <sheetProtection selectLockedCells="1" selectUnlockedCells="1"/>
  <mergeCells count="328">
    <mergeCell ref="V2:AD6"/>
    <mergeCell ref="A10:A16"/>
    <mergeCell ref="B10:C10"/>
    <mergeCell ref="D10:E10"/>
    <mergeCell ref="F10:I10"/>
    <mergeCell ref="L10:L16"/>
    <mergeCell ref="M10:N10"/>
    <mergeCell ref="O10:P10"/>
    <mergeCell ref="B12:C12"/>
    <mergeCell ref="D12:E12"/>
    <mergeCell ref="F12:I12"/>
    <mergeCell ref="M12:N12"/>
    <mergeCell ref="O12:P12"/>
    <mergeCell ref="Q12:T12"/>
    <mergeCell ref="Q10:T10"/>
    <mergeCell ref="V10:AD11"/>
    <mergeCell ref="B11:C11"/>
    <mergeCell ref="D11:E11"/>
    <mergeCell ref="F11:I11"/>
    <mergeCell ref="M11:N11"/>
    <mergeCell ref="O11:P11"/>
    <mergeCell ref="Q11:T11"/>
    <mergeCell ref="X13:AB14"/>
    <mergeCell ref="B14:C14"/>
    <mergeCell ref="D14:E14"/>
    <mergeCell ref="F14:I14"/>
    <mergeCell ref="M14:N14"/>
    <mergeCell ref="O14:P14"/>
    <mergeCell ref="Q14:T14"/>
    <mergeCell ref="B13:C13"/>
    <mergeCell ref="D13:E13"/>
    <mergeCell ref="F13:I13"/>
    <mergeCell ref="M13:N13"/>
    <mergeCell ref="O13:P13"/>
    <mergeCell ref="Q13:T13"/>
    <mergeCell ref="B16:C16"/>
    <mergeCell ref="D16:E16"/>
    <mergeCell ref="F16:I16"/>
    <mergeCell ref="M16:N16"/>
    <mergeCell ref="O16:P16"/>
    <mergeCell ref="Q16:T16"/>
    <mergeCell ref="B15:C15"/>
    <mergeCell ref="D15:E15"/>
    <mergeCell ref="F15:I15"/>
    <mergeCell ref="M15:N15"/>
    <mergeCell ref="O15:P15"/>
    <mergeCell ref="Q15:T15"/>
    <mergeCell ref="O17:P17"/>
    <mergeCell ref="Q17:T17"/>
    <mergeCell ref="B18:C18"/>
    <mergeCell ref="D18:E18"/>
    <mergeCell ref="F18:I18"/>
    <mergeCell ref="M18:N18"/>
    <mergeCell ref="O18:P18"/>
    <mergeCell ref="Q18:T18"/>
    <mergeCell ref="A17:A23"/>
    <mergeCell ref="B17:C17"/>
    <mergeCell ref="D17:E17"/>
    <mergeCell ref="F17:I17"/>
    <mergeCell ref="L17:L23"/>
    <mergeCell ref="M17:N17"/>
    <mergeCell ref="B19:C19"/>
    <mergeCell ref="D19:E19"/>
    <mergeCell ref="F19:I19"/>
    <mergeCell ref="M19:N19"/>
    <mergeCell ref="B21:C21"/>
    <mergeCell ref="D21:E21"/>
    <mergeCell ref="F21:I21"/>
    <mergeCell ref="M21:N21"/>
    <mergeCell ref="O21:P21"/>
    <mergeCell ref="Q21:T21"/>
    <mergeCell ref="O19:P19"/>
    <mergeCell ref="Q19:T19"/>
    <mergeCell ref="B20:C20"/>
    <mergeCell ref="D20:E20"/>
    <mergeCell ref="F20:I20"/>
    <mergeCell ref="M20:N20"/>
    <mergeCell ref="O20:P20"/>
    <mergeCell ref="Q20:T20"/>
    <mergeCell ref="B23:C23"/>
    <mergeCell ref="D23:E23"/>
    <mergeCell ref="F23:I23"/>
    <mergeCell ref="M23:N23"/>
    <mergeCell ref="O23:P23"/>
    <mergeCell ref="Q23:T23"/>
    <mergeCell ref="B22:C22"/>
    <mergeCell ref="D22:E22"/>
    <mergeCell ref="F22:I22"/>
    <mergeCell ref="M22:N22"/>
    <mergeCell ref="O22:P22"/>
    <mergeCell ref="Q22:T22"/>
    <mergeCell ref="O24:P24"/>
    <mergeCell ref="Q24:T24"/>
    <mergeCell ref="B25:C25"/>
    <mergeCell ref="D25:E25"/>
    <mergeCell ref="F25:I25"/>
    <mergeCell ref="M25:N25"/>
    <mergeCell ref="O25:P25"/>
    <mergeCell ref="Q25:T25"/>
    <mergeCell ref="A24:A29"/>
    <mergeCell ref="B24:C24"/>
    <mergeCell ref="D24:E24"/>
    <mergeCell ref="F24:I24"/>
    <mergeCell ref="L24:L29"/>
    <mergeCell ref="M24:N24"/>
    <mergeCell ref="B26:C26"/>
    <mergeCell ref="D26:E26"/>
    <mergeCell ref="F26:I26"/>
    <mergeCell ref="M26:N26"/>
    <mergeCell ref="B28:C28"/>
    <mergeCell ref="D28:E28"/>
    <mergeCell ref="F28:I28"/>
    <mergeCell ref="M28:N28"/>
    <mergeCell ref="O28:P28"/>
    <mergeCell ref="Q28:T28"/>
    <mergeCell ref="O26:P26"/>
    <mergeCell ref="Q26:T26"/>
    <mergeCell ref="B27:C27"/>
    <mergeCell ref="D27:E27"/>
    <mergeCell ref="F27:I27"/>
    <mergeCell ref="M27:N27"/>
    <mergeCell ref="O27:P27"/>
    <mergeCell ref="Q27:T27"/>
    <mergeCell ref="A43:A49"/>
    <mergeCell ref="B43:C43"/>
    <mergeCell ref="D43:E43"/>
    <mergeCell ref="F43:I43"/>
    <mergeCell ref="L43:L49"/>
    <mergeCell ref="M43:N43"/>
    <mergeCell ref="O43:P43"/>
    <mergeCell ref="Q43:T43"/>
    <mergeCell ref="B29:C29"/>
    <mergeCell ref="D29:E29"/>
    <mergeCell ref="F29:I29"/>
    <mergeCell ref="M29:N29"/>
    <mergeCell ref="O29:P29"/>
    <mergeCell ref="Q29:T29"/>
    <mergeCell ref="B45:C45"/>
    <mergeCell ref="D45:E45"/>
    <mergeCell ref="F45:I45"/>
    <mergeCell ref="M45:N45"/>
    <mergeCell ref="O45:P45"/>
    <mergeCell ref="Q45:T45"/>
    <mergeCell ref="B44:C44"/>
    <mergeCell ref="D44:E44"/>
    <mergeCell ref="F44:I44"/>
    <mergeCell ref="M44:N44"/>
    <mergeCell ref="O44:P44"/>
    <mergeCell ref="Q44:T44"/>
    <mergeCell ref="B47:C47"/>
    <mergeCell ref="D47:E47"/>
    <mergeCell ref="F47:I47"/>
    <mergeCell ref="M47:N47"/>
    <mergeCell ref="O47:P47"/>
    <mergeCell ref="Q47:T47"/>
    <mergeCell ref="B46:C46"/>
    <mergeCell ref="D46:E46"/>
    <mergeCell ref="F46:I46"/>
    <mergeCell ref="M46:N46"/>
    <mergeCell ref="O46:P46"/>
    <mergeCell ref="Q46:T46"/>
    <mergeCell ref="B49:C49"/>
    <mergeCell ref="D49:E49"/>
    <mergeCell ref="F49:I49"/>
    <mergeCell ref="M49:N49"/>
    <mergeCell ref="O49:P49"/>
    <mergeCell ref="Q49:T49"/>
    <mergeCell ref="B48:C48"/>
    <mergeCell ref="D48:E48"/>
    <mergeCell ref="F48:I48"/>
    <mergeCell ref="M48:N48"/>
    <mergeCell ref="O48:P48"/>
    <mergeCell ref="Q48:T48"/>
    <mergeCell ref="O50:P50"/>
    <mergeCell ref="Q50:T50"/>
    <mergeCell ref="B51:C51"/>
    <mergeCell ref="D51:E51"/>
    <mergeCell ref="F51:I51"/>
    <mergeCell ref="M51:N51"/>
    <mergeCell ref="O51:P51"/>
    <mergeCell ref="Q51:T51"/>
    <mergeCell ref="A50:A56"/>
    <mergeCell ref="B50:C50"/>
    <mergeCell ref="D50:E50"/>
    <mergeCell ref="F50:I50"/>
    <mergeCell ref="L50:L56"/>
    <mergeCell ref="M50:N50"/>
    <mergeCell ref="B52:C52"/>
    <mergeCell ref="D52:E52"/>
    <mergeCell ref="F52:I52"/>
    <mergeCell ref="M52:N52"/>
    <mergeCell ref="B54:C54"/>
    <mergeCell ref="D54:E54"/>
    <mergeCell ref="F54:I54"/>
    <mergeCell ref="M54:N54"/>
    <mergeCell ref="O54:P54"/>
    <mergeCell ref="Q54:T54"/>
    <mergeCell ref="O52:P52"/>
    <mergeCell ref="Q52:T52"/>
    <mergeCell ref="B53:C53"/>
    <mergeCell ref="D53:E53"/>
    <mergeCell ref="F53:I53"/>
    <mergeCell ref="M53:N53"/>
    <mergeCell ref="O53:P53"/>
    <mergeCell ref="Q53:T53"/>
    <mergeCell ref="B56:C56"/>
    <mergeCell ref="D56:E56"/>
    <mergeCell ref="F56:I56"/>
    <mergeCell ref="M56:N56"/>
    <mergeCell ref="O56:P56"/>
    <mergeCell ref="Q56:T56"/>
    <mergeCell ref="B55:C55"/>
    <mergeCell ref="D55:E55"/>
    <mergeCell ref="F55:I55"/>
    <mergeCell ref="M55:N55"/>
    <mergeCell ref="O55:P55"/>
    <mergeCell ref="Q55:T55"/>
    <mergeCell ref="A57:A62"/>
    <mergeCell ref="B57:C57"/>
    <mergeCell ref="D57:E57"/>
    <mergeCell ref="F57:I57"/>
    <mergeCell ref="L57:L62"/>
    <mergeCell ref="M57:N57"/>
    <mergeCell ref="B59:C59"/>
    <mergeCell ref="D59:E59"/>
    <mergeCell ref="F59:I59"/>
    <mergeCell ref="M59:N59"/>
    <mergeCell ref="O59:P59"/>
    <mergeCell ref="Q59:T59"/>
    <mergeCell ref="B60:C60"/>
    <mergeCell ref="D60:E60"/>
    <mergeCell ref="F60:I60"/>
    <mergeCell ref="M60:N60"/>
    <mergeCell ref="O60:P60"/>
    <mergeCell ref="Q60:T60"/>
    <mergeCell ref="O57:P57"/>
    <mergeCell ref="Q57:T57"/>
    <mergeCell ref="B58:C58"/>
    <mergeCell ref="D58:E58"/>
    <mergeCell ref="F58:I58"/>
    <mergeCell ref="M58:N58"/>
    <mergeCell ref="O58:P58"/>
    <mergeCell ref="Q58:T58"/>
    <mergeCell ref="B62:C62"/>
    <mergeCell ref="D62:E62"/>
    <mergeCell ref="F62:I62"/>
    <mergeCell ref="M62:N62"/>
    <mergeCell ref="O62:P62"/>
    <mergeCell ref="Q62:T62"/>
    <mergeCell ref="B61:C61"/>
    <mergeCell ref="D61:E61"/>
    <mergeCell ref="F61:I61"/>
    <mergeCell ref="M61:N61"/>
    <mergeCell ref="O61:P61"/>
    <mergeCell ref="Q61:T61"/>
    <mergeCell ref="A67:I67"/>
    <mergeCell ref="A69:I72"/>
    <mergeCell ref="A74:A80"/>
    <mergeCell ref="B74:C74"/>
    <mergeCell ref="D74:E74"/>
    <mergeCell ref="F74:I74"/>
    <mergeCell ref="B75:C75"/>
    <mergeCell ref="D75:E75"/>
    <mergeCell ref="F75:I75"/>
    <mergeCell ref="B76:C76"/>
    <mergeCell ref="B79:C79"/>
    <mergeCell ref="D79:E79"/>
    <mergeCell ref="F79:I79"/>
    <mergeCell ref="B80:C80"/>
    <mergeCell ref="D80:E80"/>
    <mergeCell ref="F80:I80"/>
    <mergeCell ref="D76:E76"/>
    <mergeCell ref="F76:I76"/>
    <mergeCell ref="B77:C77"/>
    <mergeCell ref="D77:E77"/>
    <mergeCell ref="F77:I77"/>
    <mergeCell ref="B78:C78"/>
    <mergeCell ref="D78:E78"/>
    <mergeCell ref="F78:I78"/>
    <mergeCell ref="B84:C84"/>
    <mergeCell ref="D84:E84"/>
    <mergeCell ref="F84:I84"/>
    <mergeCell ref="B85:C85"/>
    <mergeCell ref="D85:E85"/>
    <mergeCell ref="F85:I85"/>
    <mergeCell ref="A81:A87"/>
    <mergeCell ref="B81:C81"/>
    <mergeCell ref="D81:E81"/>
    <mergeCell ref="F81:I81"/>
    <mergeCell ref="B82:C82"/>
    <mergeCell ref="D82:E82"/>
    <mergeCell ref="F82:I82"/>
    <mergeCell ref="B83:C83"/>
    <mergeCell ref="D83:E83"/>
    <mergeCell ref="F83:I83"/>
    <mergeCell ref="B90:C90"/>
    <mergeCell ref="D90:E90"/>
    <mergeCell ref="F90:I90"/>
    <mergeCell ref="B86:C86"/>
    <mergeCell ref="D86:E86"/>
    <mergeCell ref="F86:I86"/>
    <mergeCell ref="B87:C87"/>
    <mergeCell ref="D87:E87"/>
    <mergeCell ref="F87:I87"/>
    <mergeCell ref="A4:F7"/>
    <mergeCell ref="G4:I7"/>
    <mergeCell ref="L4:Q7"/>
    <mergeCell ref="R4:T7"/>
    <mergeCell ref="A38:F41"/>
    <mergeCell ref="G38:I41"/>
    <mergeCell ref="L38:Q41"/>
    <mergeCell ref="R38:T41"/>
    <mergeCell ref="B93:C93"/>
    <mergeCell ref="D93:E93"/>
    <mergeCell ref="F93:I93"/>
    <mergeCell ref="B91:C91"/>
    <mergeCell ref="D91:E91"/>
    <mergeCell ref="F91:I91"/>
    <mergeCell ref="B92:C92"/>
    <mergeCell ref="D92:E92"/>
    <mergeCell ref="F92:I92"/>
    <mergeCell ref="A88:A93"/>
    <mergeCell ref="B88:C88"/>
    <mergeCell ref="D88:E88"/>
    <mergeCell ref="F88:I88"/>
    <mergeCell ref="B89:C89"/>
    <mergeCell ref="D89:E89"/>
    <mergeCell ref="F89:I89"/>
  </mergeCells>
  <printOptions horizontalCentered="1" verticalCentered="1"/>
  <pageMargins left="0.43333333333333335" right="0.55138888888888893" top="0.35416666666666669" bottom="0.31527777777777777" header="0.51180555555555551" footer="0.51180555555555551"/>
  <pageSetup paperSize="9" scale="53" firstPageNumber="0" fitToHeight="2" orientation="portrait" horizontalDpi="300" verticalDpi="300" r:id="rId1"/>
  <headerFooter alignWithMargins="0"/>
  <rowBreaks count="1" manualBreakCount="1">
    <brk id="65" max="1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A1289-1ED6-4845-A852-17985379D4F1}">
  <sheetPr codeName="Feuil9"/>
  <dimension ref="A1:BG110"/>
  <sheetViews>
    <sheetView topLeftCell="A63" zoomScale="61" zoomScaleNormal="61" workbookViewId="0">
      <selection activeCell="J39" sqref="J39:O39"/>
    </sheetView>
  </sheetViews>
  <sheetFormatPr baseColWidth="10" defaultColWidth="11.06640625" defaultRowHeight="12.75" x14ac:dyDescent="0.35"/>
  <cols>
    <col min="1" max="1" width="1.6640625" style="30" customWidth="1"/>
    <col min="2" max="2" width="20.59765625" style="30" customWidth="1"/>
    <col min="3" max="3" width="8.33203125" style="30" customWidth="1"/>
    <col min="4" max="4" width="3.3984375" style="30" customWidth="1"/>
    <col min="5" max="5" width="7.73046875" style="30" customWidth="1"/>
    <col min="6" max="6" width="8.1328125" style="30" customWidth="1"/>
    <col min="7" max="7" width="19.796875" style="30" customWidth="1"/>
    <col min="8" max="8" width="3.53125" style="30" customWidth="1"/>
    <col min="9" max="9" width="3.46484375" style="30" customWidth="1"/>
    <col min="10" max="10" width="20.59765625" style="30" customWidth="1"/>
    <col min="11" max="11" width="7.796875" style="30" customWidth="1"/>
    <col min="12" max="12" width="3.33203125" style="30" customWidth="1"/>
    <col min="13" max="13" width="7.73046875" style="30" customWidth="1"/>
    <col min="14" max="14" width="8.1328125" style="30" customWidth="1"/>
    <col min="15" max="15" width="19.9296875" style="30" customWidth="1"/>
    <col min="16" max="16" width="1.73046875" style="30" customWidth="1"/>
    <col min="17" max="17" width="10.6640625" style="30" customWidth="1"/>
    <col min="18" max="18" width="3.06640625" customWidth="1"/>
    <col min="19" max="19" width="12.9296875" customWidth="1"/>
    <col min="20" max="20" width="11.06640625" customWidth="1"/>
    <col min="21" max="21" width="6.6640625" style="54" customWidth="1"/>
    <col min="22" max="23" width="3" style="54" customWidth="1"/>
    <col min="24" max="24" width="4.9296875" style="54" customWidth="1"/>
    <col min="25" max="29" width="11.06640625" customWidth="1"/>
    <col min="30" max="30" width="3.73046875" customWidth="1"/>
    <col min="31" max="31" width="1.796875" customWidth="1"/>
    <col min="32" max="32" width="2.73046875" customWidth="1"/>
    <col min="33" max="35" width="11.06640625" customWidth="1"/>
    <col min="36" max="36" width="2.73046875" customWidth="1"/>
    <col min="37" max="37" width="1.796875" customWidth="1"/>
    <col min="38" max="41" width="2.73046875" customWidth="1"/>
    <col min="42" max="42" width="8.19921875" customWidth="1"/>
    <col min="43" max="46" width="11.06640625" customWidth="1"/>
    <col min="47" max="48" width="2.73046875" customWidth="1"/>
    <col min="49" max="49" width="1.796875" customWidth="1"/>
    <col min="50" max="54" width="2.73046875" customWidth="1"/>
  </cols>
  <sheetData>
    <row r="1" spans="1:59" x14ac:dyDescent="0.35">
      <c r="B1" s="55" t="s">
        <v>140</v>
      </c>
      <c r="C1" s="55"/>
      <c r="G1" s="55" t="s">
        <v>12</v>
      </c>
      <c r="I1" s="56"/>
      <c r="J1" s="55" t="s">
        <v>140</v>
      </c>
      <c r="K1" s="55"/>
      <c r="O1" s="55" t="s">
        <v>12</v>
      </c>
      <c r="R1" s="30"/>
      <c r="S1" s="30"/>
      <c r="T1" s="30"/>
      <c r="U1" s="57"/>
      <c r="V1" s="58"/>
      <c r="W1" s="58"/>
      <c r="X1" s="57"/>
      <c r="Y1" s="30"/>
      <c r="Z1" s="30"/>
    </row>
    <row r="2" spans="1:59" ht="30" customHeight="1" x14ac:dyDescent="0.35">
      <c r="B2" s="55"/>
      <c r="C2" s="55"/>
      <c r="F2" s="55"/>
      <c r="I2" s="56"/>
      <c r="J2" s="55"/>
      <c r="K2" s="55"/>
      <c r="N2" s="55"/>
      <c r="R2" s="30"/>
      <c r="S2" s="30"/>
      <c r="T2" s="30"/>
      <c r="U2" s="57"/>
      <c r="V2" s="58"/>
      <c r="W2" s="58"/>
      <c r="X2" s="57"/>
      <c r="Y2" s="30"/>
      <c r="Z2" s="30"/>
      <c r="AA2" s="341" t="s">
        <v>23</v>
      </c>
      <c r="AB2" s="341"/>
      <c r="AC2" s="341"/>
      <c r="AD2" s="341"/>
      <c r="AE2" s="341"/>
      <c r="AF2" s="341"/>
      <c r="AG2" s="341"/>
      <c r="AH2" s="341"/>
      <c r="AI2" s="341"/>
      <c r="AJ2" s="341"/>
      <c r="AK2" s="341"/>
      <c r="AL2" s="341"/>
      <c r="AM2" s="341"/>
      <c r="AN2" s="341"/>
      <c r="AO2" s="341"/>
      <c r="AP2" s="341"/>
      <c r="AQ2" s="341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</row>
    <row r="3" spans="1:59" s="61" customFormat="1" ht="37.5" customHeight="1" x14ac:dyDescent="0.35">
      <c r="A3" s="59"/>
      <c r="B3" s="317" t="s">
        <v>24</v>
      </c>
      <c r="C3" s="317"/>
      <c r="D3" s="317"/>
      <c r="E3" s="317"/>
      <c r="F3" s="317"/>
      <c r="G3" s="317"/>
      <c r="H3" s="59"/>
      <c r="I3" s="60"/>
      <c r="J3" s="317" t="s">
        <v>24</v>
      </c>
      <c r="K3" s="317"/>
      <c r="L3" s="317"/>
      <c r="M3" s="317"/>
      <c r="N3" s="317"/>
      <c r="O3" s="317"/>
      <c r="P3" s="59"/>
      <c r="Q3" s="59"/>
      <c r="R3" s="59"/>
      <c r="S3" s="59"/>
      <c r="T3" s="59"/>
      <c r="U3" s="59"/>
      <c r="V3" s="58"/>
      <c r="W3" s="58"/>
      <c r="X3" s="59"/>
      <c r="Y3" s="59"/>
      <c r="Z3" s="59"/>
      <c r="AA3" s="341"/>
      <c r="AB3" s="341"/>
      <c r="AC3" s="341"/>
      <c r="AD3" s="341"/>
      <c r="AE3" s="341"/>
      <c r="AF3" s="341"/>
      <c r="AG3" s="341"/>
      <c r="AH3" s="341"/>
      <c r="AI3" s="341"/>
      <c r="AJ3" s="341"/>
      <c r="AK3" s="341"/>
      <c r="AL3" s="341"/>
      <c r="AM3" s="341"/>
      <c r="AN3" s="341"/>
      <c r="AO3" s="341"/>
      <c r="AP3" s="341"/>
      <c r="AQ3" s="341"/>
      <c r="AR3" s="59"/>
      <c r="AS3" s="59"/>
      <c r="AT3" s="59"/>
      <c r="AU3" s="59"/>
      <c r="AV3" s="59"/>
      <c r="AW3" s="59"/>
      <c r="AX3" s="59"/>
      <c r="AY3" s="59"/>
      <c r="AZ3" s="59"/>
      <c r="BA3" s="59"/>
      <c r="BB3" s="59"/>
      <c r="BC3" s="59"/>
      <c r="BD3" s="59"/>
      <c r="BE3" s="59"/>
      <c r="BF3" s="59"/>
      <c r="BG3" s="59"/>
    </row>
    <row r="4" spans="1:59" ht="30.4" customHeight="1" x14ac:dyDescent="0.35">
      <c r="I4" s="56"/>
      <c r="R4" s="62"/>
      <c r="S4" s="342" t="s">
        <v>25</v>
      </c>
      <c r="T4" s="342"/>
      <c r="U4" s="342"/>
      <c r="V4" s="63"/>
      <c r="W4" s="58"/>
      <c r="X4" s="57"/>
      <c r="Y4" s="30"/>
      <c r="Z4" s="30"/>
      <c r="AA4" s="64" t="s">
        <v>26</v>
      </c>
      <c r="AB4" s="12"/>
      <c r="AC4" s="12" t="s">
        <v>27</v>
      </c>
      <c r="AD4" s="12"/>
      <c r="AE4" s="12"/>
      <c r="AF4" s="12"/>
      <c r="AG4" s="12" t="s">
        <v>28</v>
      </c>
      <c r="AH4" s="12"/>
      <c r="AI4" s="12" t="s">
        <v>29</v>
      </c>
      <c r="AJ4" s="12"/>
      <c r="AK4" s="12"/>
      <c r="AL4" s="12"/>
      <c r="AM4" s="343" t="s">
        <v>30</v>
      </c>
      <c r="AN4" s="343"/>
      <c r="AO4" s="343"/>
      <c r="AP4" s="12" t="s">
        <v>28</v>
      </c>
      <c r="AQ4" s="65"/>
      <c r="AR4" s="30"/>
      <c r="AS4" s="344" t="s">
        <v>31</v>
      </c>
      <c r="AT4" s="344"/>
      <c r="AU4" s="344"/>
      <c r="AV4" s="344"/>
      <c r="AW4" s="344"/>
      <c r="AX4" s="344"/>
      <c r="AY4" s="344"/>
      <c r="AZ4" s="344"/>
      <c r="BA4" s="344"/>
      <c r="BB4" s="344"/>
      <c r="BC4" s="344"/>
      <c r="BD4" s="30"/>
      <c r="BE4" s="30"/>
      <c r="BF4" s="30"/>
      <c r="BG4" s="30"/>
    </row>
    <row r="5" spans="1:59" ht="22.05" customHeight="1" x14ac:dyDescent="0.4">
      <c r="B5" s="315" t="s">
        <v>32</v>
      </c>
      <c r="C5" s="66">
        <f ca="1">VLOOKUP(INT($Z13),$AS$5:$BB$44,3)</f>
        <v>2</v>
      </c>
      <c r="D5" s="316" t="str">
        <f ca="1">VLOOKUP(INT($Z13),$AS$5:$BB$44,5)</f>
        <v>+</v>
      </c>
      <c r="E5" s="67">
        <f ca="1">VLOOKUP(INT($Z13),$AS$5:$BB$44,6)</f>
        <v>4</v>
      </c>
      <c r="F5" s="68"/>
      <c r="G5" s="338"/>
      <c r="I5" s="56"/>
      <c r="J5" s="315" t="s">
        <v>32</v>
      </c>
      <c r="K5" s="66">
        <f ca="1">C5</f>
        <v>2</v>
      </c>
      <c r="L5" s="316" t="str">
        <f t="shared" ref="L5:L34" ca="1" si="0">D5</f>
        <v>+</v>
      </c>
      <c r="M5" s="67">
        <f ca="1">E5</f>
        <v>4</v>
      </c>
      <c r="N5" s="68"/>
      <c r="O5" s="338"/>
      <c r="R5" s="69"/>
      <c r="S5" s="342"/>
      <c r="T5" s="342"/>
      <c r="U5" s="342"/>
      <c r="V5" s="70"/>
      <c r="W5" s="71"/>
      <c r="X5" s="322"/>
      <c r="Y5" s="322"/>
      <c r="Z5" s="30"/>
      <c r="AA5" s="64" t="s">
        <v>15</v>
      </c>
      <c r="AB5" s="12"/>
      <c r="AC5" s="72" t="s">
        <v>33</v>
      </c>
      <c r="AD5" s="15">
        <f ca="1">IF(AC6=0,INT(RAND()*8+2),INT(RAND()*28+2))</f>
        <v>2</v>
      </c>
      <c r="AE5" s="326" t="s">
        <v>15</v>
      </c>
      <c r="AF5" s="15">
        <f ca="1">IF(AC6=1,INT(RAND()*8+2),INT(RAND()*28+2))</f>
        <v>4</v>
      </c>
      <c r="AG5" s="73">
        <f ca="1">IF(AC6=0,AD5*(AF6/AD6)+AF5,AF5*(AD6/AF6)+AD5)</f>
        <v>14</v>
      </c>
      <c r="AH5" s="12"/>
      <c r="AI5" s="72" t="s">
        <v>33</v>
      </c>
      <c r="AJ5" s="15">
        <f ca="1">IF(AI6=0,INT(RAND()*8+2),INT(RAND()*28+2))</f>
        <v>24</v>
      </c>
      <c r="AK5" s="326" t="s">
        <v>18</v>
      </c>
      <c r="AL5" s="15">
        <f ca="1">IF(AI6=1,INT(RAND()*8+2),INT(RAND()*28+2))</f>
        <v>5</v>
      </c>
      <c r="AM5" s="16">
        <f ca="1">IF(AJ5/AJ6&gt;AL5/AL6,AJ5,AL5)</f>
        <v>5</v>
      </c>
      <c r="AN5" s="16"/>
      <c r="AO5" s="16">
        <f ca="1">IF(AJ5/AJ6&gt;AL5/AL6,AL5,AJ5)</f>
        <v>24</v>
      </c>
      <c r="AP5" s="73">
        <f ca="1">IF(AO6&gt;AM6,AM5*(AO6/AM6)-AO5,AM5-AO5*(AM6/AO6))</f>
        <v>11</v>
      </c>
      <c r="AQ5" s="65"/>
      <c r="AR5" s="30"/>
      <c r="AS5" s="74">
        <v>1</v>
      </c>
      <c r="AT5" s="75" t="s">
        <v>34</v>
      </c>
      <c r="AU5" s="12">
        <f ca="1">AD5</f>
        <v>2</v>
      </c>
      <c r="AV5" s="12">
        <f ca="1">AD6</f>
        <v>3</v>
      </c>
      <c r="AW5" s="12" t="str">
        <f>AE5</f>
        <v>+</v>
      </c>
      <c r="AX5" s="12">
        <f ca="1">AF5</f>
        <v>4</v>
      </c>
      <c r="AY5" s="12">
        <f ca="1">AF6</f>
        <v>15</v>
      </c>
      <c r="AZ5" s="75" t="str">
        <f t="shared" ref="AZ5:AZ44" si="1">"="</f>
        <v>=</v>
      </c>
      <c r="BA5" s="12">
        <f ca="1">AG5</f>
        <v>14</v>
      </c>
      <c r="BB5" s="12">
        <f ca="1">AG6</f>
        <v>15</v>
      </c>
      <c r="BC5" s="65"/>
      <c r="BD5" s="30"/>
      <c r="BE5" s="30"/>
      <c r="BF5" s="30"/>
      <c r="BG5" s="30"/>
    </row>
    <row r="6" spans="1:59" ht="13.15" customHeight="1" x14ac:dyDescent="0.35">
      <c r="B6" s="315"/>
      <c r="C6" s="76" t="s">
        <v>35</v>
      </c>
      <c r="D6" s="316">
        <f ca="1">VLOOKUP(INT($Z$13),$AS$5:$BB$44,3)</f>
        <v>2</v>
      </c>
      <c r="E6" s="77" t="s">
        <v>35</v>
      </c>
      <c r="F6" s="78" t="s">
        <v>36</v>
      </c>
      <c r="G6" s="338"/>
      <c r="I6" s="56"/>
      <c r="J6" s="315"/>
      <c r="K6" s="76" t="s">
        <v>35</v>
      </c>
      <c r="L6" s="316">
        <f t="shared" ca="1" si="0"/>
        <v>2</v>
      </c>
      <c r="M6" s="77" t="s">
        <v>35</v>
      </c>
      <c r="N6" s="78" t="s">
        <v>36</v>
      </c>
      <c r="O6" s="338"/>
      <c r="R6" s="69"/>
      <c r="S6" s="339" t="s">
        <v>37</v>
      </c>
      <c r="T6" s="339"/>
      <c r="U6" s="79">
        <v>4</v>
      </c>
      <c r="V6" s="70"/>
      <c r="W6" s="71"/>
      <c r="X6" s="322"/>
      <c r="Y6" s="322"/>
      <c r="Z6" s="30"/>
      <c r="AA6" s="64" t="s">
        <v>18</v>
      </c>
      <c r="AB6" s="12"/>
      <c r="AC6" s="80">
        <f ca="1">INT(RAND()*2)</f>
        <v>0</v>
      </c>
      <c r="AD6" s="28">
        <f ca="1">IF(AC6=0,INT(RAND()*8+2),INT(RAND()*8+2)*AF6)</f>
        <v>3</v>
      </c>
      <c r="AE6" s="326"/>
      <c r="AF6" s="28">
        <f ca="1">IF(AC6=1,INT(RAND()*8+2),INT(RAND()*8+2)*AD6)</f>
        <v>15</v>
      </c>
      <c r="AG6" s="29">
        <f ca="1">IF(AC6=1,AD6,AF6)</f>
        <v>15</v>
      </c>
      <c r="AH6" s="12"/>
      <c r="AI6" s="80">
        <f ca="1">INT(RAND()*2)</f>
        <v>1</v>
      </c>
      <c r="AJ6" s="28">
        <f ca="1">IF(AI6=0,INT(RAND()*8+2),INT(RAND()*8+2)*AL6)</f>
        <v>42</v>
      </c>
      <c r="AK6" s="326"/>
      <c r="AL6" s="28">
        <f ca="1">IF(AI6=1,INT(RAND()*8+2),INT(RAND()*8+2)*AJ6)</f>
        <v>6</v>
      </c>
      <c r="AM6" s="81">
        <f ca="1">IF(AJ5/AJ6&gt;AL5/AL6,AJ6,AL6)</f>
        <v>6</v>
      </c>
      <c r="AN6" s="81"/>
      <c r="AO6" s="81">
        <f ca="1">IF(AJ5/AJ6&gt;AL5/AL6,AL6,AJ6)</f>
        <v>42</v>
      </c>
      <c r="AP6" s="29">
        <f ca="1">IF(AM6&gt;AO6,AM6,AO6)</f>
        <v>42</v>
      </c>
      <c r="AQ6" s="65"/>
      <c r="AR6" s="30"/>
      <c r="AS6" s="74">
        <v>2</v>
      </c>
      <c r="AT6" s="75" t="s">
        <v>38</v>
      </c>
      <c r="AU6" s="12">
        <f ca="1">AD7</f>
        <v>5</v>
      </c>
      <c r="AV6" s="12">
        <f ca="1">AD8</f>
        <v>9</v>
      </c>
      <c r="AW6" s="12" t="str">
        <f>AE7</f>
        <v>+</v>
      </c>
      <c r="AX6" s="12">
        <f ca="1">AF7</f>
        <v>29</v>
      </c>
      <c r="AY6" s="12">
        <f ca="1">AF8</f>
        <v>36</v>
      </c>
      <c r="AZ6" s="75" t="str">
        <f t="shared" si="1"/>
        <v>=</v>
      </c>
      <c r="BA6" s="12">
        <f ca="1">AG7</f>
        <v>49</v>
      </c>
      <c r="BB6" s="12">
        <f ca="1">AG8</f>
        <v>36</v>
      </c>
      <c r="BC6" s="65"/>
      <c r="BD6" s="30"/>
      <c r="BE6" s="30"/>
      <c r="BF6" s="30"/>
      <c r="BG6" s="30"/>
    </row>
    <row r="7" spans="1:59" ht="22.05" customHeight="1" x14ac:dyDescent="0.4">
      <c r="B7" s="315"/>
      <c r="C7" s="82">
        <f ca="1">VLOOKUP(INT($Z13),$AS$5:$BB$44,4)</f>
        <v>3</v>
      </c>
      <c r="D7" s="316">
        <f ca="1">VLOOKUP(INT($Z$13),$AS$5:$BB$44,3)</f>
        <v>2</v>
      </c>
      <c r="E7" s="83">
        <f ca="1">VLOOKUP(INT($Z13),$AS$5:$BB$44,7)</f>
        <v>15</v>
      </c>
      <c r="F7" s="84"/>
      <c r="G7" s="338"/>
      <c r="I7" s="56"/>
      <c r="J7" s="315"/>
      <c r="K7" s="82">
        <f ca="1">C7</f>
        <v>3</v>
      </c>
      <c r="L7" s="316">
        <f t="shared" ca="1" si="0"/>
        <v>2</v>
      </c>
      <c r="M7" s="83">
        <f ca="1">E7</f>
        <v>15</v>
      </c>
      <c r="N7" s="84"/>
      <c r="O7" s="338"/>
      <c r="R7" s="69"/>
      <c r="S7" s="340" t="s">
        <v>39</v>
      </c>
      <c r="T7" s="340"/>
      <c r="U7" s="85">
        <v>3</v>
      </c>
      <c r="V7" s="70"/>
      <c r="W7" s="71"/>
      <c r="X7" s="322"/>
      <c r="Y7" s="322"/>
      <c r="Z7" s="30"/>
      <c r="AA7" s="86" t="s">
        <v>40</v>
      </c>
      <c r="AB7" s="12"/>
      <c r="AC7" s="72" t="s">
        <v>41</v>
      </c>
      <c r="AD7" s="15">
        <f ca="1">IF(AC8=0,INT(RAND()*8+2),INT(RAND()*28+2))</f>
        <v>5</v>
      </c>
      <c r="AE7" s="326" t="s">
        <v>15</v>
      </c>
      <c r="AF7" s="15">
        <f ca="1">IF(AC8=1,INT(RAND()*8+2),INT(RAND()*28+2))</f>
        <v>29</v>
      </c>
      <c r="AG7" s="73">
        <f ca="1">IF(AC8=0,AD7*(AF8/AD8)+AF7,AF7*(AD8/AF8)+AD7)</f>
        <v>49</v>
      </c>
      <c r="AH7" s="12"/>
      <c r="AI7" s="72" t="s">
        <v>41</v>
      </c>
      <c r="AJ7" s="15">
        <f ca="1">IF(AI8=0,INT(RAND()*8+2),INT(RAND()*28+2))</f>
        <v>2</v>
      </c>
      <c r="AK7" s="326" t="s">
        <v>18</v>
      </c>
      <c r="AL7" s="15">
        <f ca="1">IF(AI8=1,INT(RAND()*8+2),INT(RAND()*28+2))</f>
        <v>27</v>
      </c>
      <c r="AM7" s="16">
        <f ca="1">IF(AJ7/AJ8&gt;AL7/AL8,AJ7,AL7)</f>
        <v>27</v>
      </c>
      <c r="AN7" s="16"/>
      <c r="AO7" s="16">
        <f ca="1">IF(AJ7/AJ8&gt;AL7/AL8,AL7,AJ7)</f>
        <v>2</v>
      </c>
      <c r="AP7" s="73">
        <f ca="1">IF(AO8&gt;AM8,AM7*(AO8/AM8)-AO7,AM7-AO7*(AM8/AO8))</f>
        <v>17</v>
      </c>
      <c r="AQ7" s="65"/>
      <c r="AR7" s="30"/>
      <c r="AS7" s="74">
        <v>3</v>
      </c>
      <c r="AT7" s="75" t="s">
        <v>42</v>
      </c>
      <c r="AU7" s="12">
        <f ca="1">AD9</f>
        <v>19</v>
      </c>
      <c r="AV7" s="12">
        <f ca="1">AD10</f>
        <v>72</v>
      </c>
      <c r="AW7" s="12" t="str">
        <f>AE9</f>
        <v>+</v>
      </c>
      <c r="AX7" s="12">
        <f ca="1">AF9</f>
        <v>5</v>
      </c>
      <c r="AY7" s="12">
        <f ca="1">AF10</f>
        <v>8</v>
      </c>
      <c r="AZ7" s="75" t="str">
        <f t="shared" si="1"/>
        <v>=</v>
      </c>
      <c r="BA7" s="12">
        <f ca="1">AG9</f>
        <v>64</v>
      </c>
      <c r="BB7" s="12">
        <f ca="1">AG10</f>
        <v>72</v>
      </c>
      <c r="BC7" s="65"/>
      <c r="BD7" s="30"/>
      <c r="BE7" s="30"/>
      <c r="BF7" s="30"/>
      <c r="BG7" s="30"/>
    </row>
    <row r="8" spans="1:59" ht="22.05" customHeight="1" x14ac:dyDescent="0.4">
      <c r="B8" s="311" t="s">
        <v>43</v>
      </c>
      <c r="C8" s="87">
        <f ca="1">VLOOKUP(INT($Z14),$AS$5:$BB$44,3)</f>
        <v>27</v>
      </c>
      <c r="D8" s="312" t="str">
        <f ca="1">VLOOKUP(INT($Z14),$AS$5:$BB$44,5)</f>
        <v>-</v>
      </c>
      <c r="E8" s="88">
        <f ca="1">VLOOKUP(INT($Z14),$AS$5:$BB$44,6)</f>
        <v>2</v>
      </c>
      <c r="F8" s="89"/>
      <c r="G8" s="331"/>
      <c r="I8" s="56"/>
      <c r="J8" s="311" t="s">
        <v>43</v>
      </c>
      <c r="K8" s="87">
        <f ca="1">C8</f>
        <v>27</v>
      </c>
      <c r="L8" s="312" t="str">
        <f t="shared" ca="1" si="0"/>
        <v>-</v>
      </c>
      <c r="M8" s="88">
        <f ca="1">E8</f>
        <v>2</v>
      </c>
      <c r="N8" s="89"/>
      <c r="O8" s="331"/>
      <c r="R8" s="69"/>
      <c r="S8" s="340" t="s">
        <v>44</v>
      </c>
      <c r="T8" s="340"/>
      <c r="U8" s="85">
        <v>1</v>
      </c>
      <c r="V8" s="70"/>
      <c r="W8" s="71"/>
      <c r="X8" s="322"/>
      <c r="Y8" s="322"/>
      <c r="Z8" s="30"/>
      <c r="AA8" s="86" t="s">
        <v>45</v>
      </c>
      <c r="AB8" s="12"/>
      <c r="AC8" s="80">
        <f ca="1">INT(RAND()*2)</f>
        <v>0</v>
      </c>
      <c r="AD8" s="28">
        <f ca="1">IF(AC8=0,INT(RAND()*8+2),INT(RAND()*8+2)*AF8)</f>
        <v>9</v>
      </c>
      <c r="AE8" s="326"/>
      <c r="AF8" s="28">
        <f ca="1">IF(AC8=1,INT(RAND()*8+2),INT(RAND()*8+2)*AD8)</f>
        <v>36</v>
      </c>
      <c r="AG8" s="29">
        <f ca="1">IF(AC8=1,AD8,AF8)</f>
        <v>36</v>
      </c>
      <c r="AH8" s="12"/>
      <c r="AI8" s="80">
        <f ca="1">INT(RAND()*2)</f>
        <v>0</v>
      </c>
      <c r="AJ8" s="28">
        <f ca="1">IF(AI8=0,INT(RAND()*8+2),INT(RAND()*8+2)*AL8)</f>
        <v>7</v>
      </c>
      <c r="AK8" s="326"/>
      <c r="AL8" s="28">
        <f ca="1">IF(AI8=1,INT(RAND()*8+2),INT(RAND()*8+2)*AJ8)</f>
        <v>35</v>
      </c>
      <c r="AM8" s="81">
        <f ca="1">IF(AJ7/AJ8&gt;AL7/AL8,AJ8,AL8)</f>
        <v>35</v>
      </c>
      <c r="AN8" s="81"/>
      <c r="AO8" s="81">
        <f ca="1">IF(AJ7/AJ8&gt;AL7/AL8,AL8,AJ8)</f>
        <v>7</v>
      </c>
      <c r="AP8" s="29">
        <f ca="1">IF(AM8&gt;AO8,AM8,AO8)</f>
        <v>35</v>
      </c>
      <c r="AQ8" s="65"/>
      <c r="AR8" s="30"/>
      <c r="AS8" s="74">
        <v>4</v>
      </c>
      <c r="AT8" s="75" t="s">
        <v>46</v>
      </c>
      <c r="AU8" s="12">
        <f ca="1">AD11</f>
        <v>9</v>
      </c>
      <c r="AV8" s="12">
        <f ca="1">AD12</f>
        <v>8</v>
      </c>
      <c r="AW8" s="12" t="str">
        <f>AE11</f>
        <v>+</v>
      </c>
      <c r="AX8" s="12">
        <f ca="1">AF11</f>
        <v>24</v>
      </c>
      <c r="AY8" s="12">
        <f ca="1">AF12</f>
        <v>32</v>
      </c>
      <c r="AZ8" s="75" t="str">
        <f t="shared" si="1"/>
        <v>=</v>
      </c>
      <c r="BA8" s="12">
        <f ca="1">AG11</f>
        <v>60</v>
      </c>
      <c r="BB8" s="12">
        <f ca="1">AG12</f>
        <v>32</v>
      </c>
      <c r="BC8" s="65"/>
      <c r="BD8" s="30"/>
      <c r="BE8" s="30"/>
      <c r="BF8" s="30"/>
      <c r="BG8" s="30"/>
    </row>
    <row r="9" spans="1:59" ht="12" customHeight="1" x14ac:dyDescent="0.35">
      <c r="B9" s="311"/>
      <c r="C9" s="76" t="s">
        <v>35</v>
      </c>
      <c r="D9" s="312">
        <f ca="1">VLOOKUP(INT($Z$13),$AS$5:$BB$44,3)</f>
        <v>2</v>
      </c>
      <c r="E9" s="77" t="s">
        <v>35</v>
      </c>
      <c r="F9" s="78" t="s">
        <v>36</v>
      </c>
      <c r="G9" s="331"/>
      <c r="I9" s="56"/>
      <c r="J9" s="311"/>
      <c r="K9" s="76" t="s">
        <v>35</v>
      </c>
      <c r="L9" s="312">
        <f t="shared" ca="1" si="0"/>
        <v>2</v>
      </c>
      <c r="M9" s="77" t="s">
        <v>35</v>
      </c>
      <c r="N9" s="78" t="s">
        <v>36</v>
      </c>
      <c r="O9" s="331"/>
      <c r="R9" s="69"/>
      <c r="S9" s="336" t="s">
        <v>47</v>
      </c>
      <c r="T9" s="336"/>
      <c r="U9" s="90">
        <v>2</v>
      </c>
      <c r="V9" s="70"/>
      <c r="W9" s="71"/>
      <c r="X9" s="322"/>
      <c r="Y9" s="322"/>
      <c r="Z9" s="30"/>
      <c r="AA9" s="74"/>
      <c r="AB9" s="12"/>
      <c r="AC9" s="72" t="s">
        <v>48</v>
      </c>
      <c r="AD9" s="15">
        <f ca="1">IF(AC10=0,INT(RAND()*8+2),INT(RAND()*28+2))</f>
        <v>19</v>
      </c>
      <c r="AE9" s="326" t="s">
        <v>15</v>
      </c>
      <c r="AF9" s="15">
        <f ca="1">IF(AC10=1,INT(RAND()*8+2),INT(RAND()*28+2))</f>
        <v>5</v>
      </c>
      <c r="AG9" s="73">
        <f ca="1">IF(AC10=0,AD9*(AF10/AD10)+AF9,AF9*(AD10/AF10)+AD9)</f>
        <v>64</v>
      </c>
      <c r="AH9" s="12"/>
      <c r="AI9" s="72" t="s">
        <v>48</v>
      </c>
      <c r="AJ9" s="15">
        <f ca="1">IF(AI10=0,INT(RAND()*8+2),INT(RAND()*28+2))</f>
        <v>4</v>
      </c>
      <c r="AK9" s="326" t="s">
        <v>18</v>
      </c>
      <c r="AL9" s="15">
        <f ca="1">IF(AI10=1,INT(RAND()*8+2),INT(RAND()*28+2))</f>
        <v>2</v>
      </c>
      <c r="AM9" s="16">
        <f ca="1">IF(AJ9/AJ10&gt;AL9/AL10,AJ9,AL9)</f>
        <v>2</v>
      </c>
      <c r="AN9" s="16"/>
      <c r="AO9" s="16">
        <f ca="1">IF(AJ9/AJ10&gt;AL9/AL10,AL9,AJ9)</f>
        <v>4</v>
      </c>
      <c r="AP9" s="73">
        <f ca="1">IF(AO10&gt;AM10,AM9*(AO10/AM10)-AO9,AM9-AO9*(AM10/AO10))</f>
        <v>12</v>
      </c>
      <c r="AQ9" s="65"/>
      <c r="AR9" s="30"/>
      <c r="AS9" s="74">
        <v>5</v>
      </c>
      <c r="AT9" s="75" t="s">
        <v>49</v>
      </c>
      <c r="AU9" s="12">
        <f ca="1">AD13</f>
        <v>3</v>
      </c>
      <c r="AV9" s="12">
        <f ca="1">AD14</f>
        <v>9</v>
      </c>
      <c r="AW9" s="12" t="str">
        <f>AE13</f>
        <v>+</v>
      </c>
      <c r="AX9" s="12">
        <f ca="1">AF13</f>
        <v>5</v>
      </c>
      <c r="AY9" s="12">
        <f ca="1">AF14</f>
        <v>36</v>
      </c>
      <c r="AZ9" s="75" t="str">
        <f t="shared" si="1"/>
        <v>=</v>
      </c>
      <c r="BA9" s="12">
        <f ca="1">AG13</f>
        <v>17</v>
      </c>
      <c r="BB9" s="12">
        <f ca="1">AG14</f>
        <v>36</v>
      </c>
      <c r="BC9" s="65"/>
      <c r="BD9" s="30"/>
      <c r="BE9" s="30"/>
      <c r="BF9" s="30"/>
      <c r="BG9" s="30"/>
    </row>
    <row r="10" spans="1:59" ht="22.05" customHeight="1" x14ac:dyDescent="0.35">
      <c r="B10" s="311"/>
      <c r="C10" s="82">
        <f ca="1">VLOOKUP(INT($Z14),$AS$5:$BB$44,4)</f>
        <v>35</v>
      </c>
      <c r="D10" s="312">
        <f ca="1">VLOOKUP(INT($Z$13),$AS$5:$BB$44,3)</f>
        <v>2</v>
      </c>
      <c r="E10" s="83">
        <f ca="1">VLOOKUP(INT($Z14),$AS$5:$BB$44,7)</f>
        <v>7</v>
      </c>
      <c r="F10" s="84"/>
      <c r="G10" s="331"/>
      <c r="I10" s="56"/>
      <c r="J10" s="311"/>
      <c r="K10" s="82">
        <f ca="1">C10</f>
        <v>35</v>
      </c>
      <c r="L10" s="312">
        <f t="shared" ca="1" si="0"/>
        <v>2</v>
      </c>
      <c r="M10" s="83">
        <f ca="1">E10</f>
        <v>7</v>
      </c>
      <c r="N10" s="84"/>
      <c r="O10" s="331"/>
      <c r="R10" s="91"/>
      <c r="S10" s="337" t="s">
        <v>50</v>
      </c>
      <c r="T10" s="337"/>
      <c r="U10" s="92">
        <f>SUM(U6:U9)</f>
        <v>10</v>
      </c>
      <c r="V10" s="93"/>
      <c r="W10" s="71"/>
      <c r="X10" s="322"/>
      <c r="Y10" s="322"/>
      <c r="Z10" s="30"/>
      <c r="AA10" s="74"/>
      <c r="AB10" s="12"/>
      <c r="AC10" s="80">
        <f ca="1">INT(RAND()*2)</f>
        <v>1</v>
      </c>
      <c r="AD10" s="28">
        <f ca="1">IF(AC10=0,INT(RAND()*8+2),INT(RAND()*8+2)*AF10)</f>
        <v>72</v>
      </c>
      <c r="AE10" s="326"/>
      <c r="AF10" s="28">
        <f ca="1">IF(AC10=1,INT(RAND()*8+2),INT(RAND()*8+2)*AD10)</f>
        <v>8</v>
      </c>
      <c r="AG10" s="29">
        <f ca="1">IF(AC10=1,AD10,AF10)</f>
        <v>72</v>
      </c>
      <c r="AH10" s="12"/>
      <c r="AI10" s="80">
        <f ca="1">INT(RAND()*2)</f>
        <v>1</v>
      </c>
      <c r="AJ10" s="28">
        <f ca="1">IF(AI10=0,INT(RAND()*8+2),INT(RAND()*8+2)*AL10)</f>
        <v>40</v>
      </c>
      <c r="AK10" s="326"/>
      <c r="AL10" s="28">
        <f ca="1">IF(AI10=1,INT(RAND()*8+2),INT(RAND()*8+2)*AJ10)</f>
        <v>5</v>
      </c>
      <c r="AM10" s="81">
        <f ca="1">IF(AJ9/AJ10&gt;AL9/AL10,AJ10,AL10)</f>
        <v>5</v>
      </c>
      <c r="AN10" s="81"/>
      <c r="AO10" s="81">
        <f ca="1">IF(AJ9/AJ10&gt;AL9/AL10,AL10,AJ10)</f>
        <v>40</v>
      </c>
      <c r="AP10" s="29">
        <f ca="1">IF(AM10&gt;AO10,AM10,AO10)</f>
        <v>40</v>
      </c>
      <c r="AQ10" s="65"/>
      <c r="AR10" s="30"/>
      <c r="AS10" s="74">
        <v>6</v>
      </c>
      <c r="AT10" s="75" t="s">
        <v>51</v>
      </c>
      <c r="AU10" s="12">
        <f ca="1">AD15</f>
        <v>4</v>
      </c>
      <c r="AV10" s="12">
        <f ca="1">AD16</f>
        <v>5</v>
      </c>
      <c r="AW10" s="12" t="str">
        <f>AE15</f>
        <v>+</v>
      </c>
      <c r="AX10" s="12">
        <f ca="1">AF15</f>
        <v>13</v>
      </c>
      <c r="AY10" s="12">
        <f ca="1">AF16</f>
        <v>40</v>
      </c>
      <c r="AZ10" s="75" t="str">
        <f t="shared" si="1"/>
        <v>=</v>
      </c>
      <c r="BA10" s="12">
        <f ca="1">AG15</f>
        <v>45</v>
      </c>
      <c r="BB10" s="12">
        <f ca="1">AG16</f>
        <v>40</v>
      </c>
      <c r="BC10" s="65"/>
      <c r="BD10" s="30"/>
      <c r="BE10" s="30"/>
      <c r="BF10" s="30"/>
      <c r="BG10" s="30"/>
    </row>
    <row r="11" spans="1:59" ht="22.05" customHeight="1" x14ac:dyDescent="0.4">
      <c r="B11" s="311" t="s">
        <v>52</v>
      </c>
      <c r="C11" s="87">
        <f ca="1">VLOOKUP(INT($Z15),$AS$5:$BB$44,3)</f>
        <v>2</v>
      </c>
      <c r="D11" s="312" t="str">
        <f ca="1">VLOOKUP(INT($Z15),$AS$5:$BB$44,5)</f>
        <v>-</v>
      </c>
      <c r="E11" s="88">
        <f ca="1">VLOOKUP(INT($Z15),$AS$5:$BB$44,6)</f>
        <v>4</v>
      </c>
      <c r="F11" s="89"/>
      <c r="G11" s="331"/>
      <c r="I11" s="56"/>
      <c r="J11" s="311" t="s">
        <v>52</v>
      </c>
      <c r="K11" s="87">
        <f ca="1">C11</f>
        <v>2</v>
      </c>
      <c r="L11" s="312" t="str">
        <f t="shared" ca="1" si="0"/>
        <v>-</v>
      </c>
      <c r="M11" s="88">
        <f ca="1">E11</f>
        <v>4</v>
      </c>
      <c r="N11" s="89"/>
      <c r="O11" s="331"/>
      <c r="R11" s="30"/>
      <c r="S11" s="30"/>
      <c r="T11" s="55"/>
      <c r="U11" s="57"/>
      <c r="V11" s="71"/>
      <c r="W11" s="71"/>
      <c r="X11" s="57"/>
      <c r="Y11" s="30"/>
      <c r="Z11" s="30"/>
      <c r="AA11" s="74"/>
      <c r="AB11" s="12"/>
      <c r="AC11" s="72" t="s">
        <v>53</v>
      </c>
      <c r="AD11" s="15">
        <f ca="1">IF(AC12=0,INT(RAND()*8+2),INT(RAND()*28+2))</f>
        <v>9</v>
      </c>
      <c r="AE11" s="326" t="s">
        <v>15</v>
      </c>
      <c r="AF11" s="15">
        <f ca="1">IF(AC12=1,INT(RAND()*8+2),INT(RAND()*28+2))</f>
        <v>24</v>
      </c>
      <c r="AG11" s="73">
        <f ca="1">IF(AC12=0,AD11*(AF12/AD12)+AF11,AF11*(AD12/AF12)+AD11)</f>
        <v>60</v>
      </c>
      <c r="AH11" s="12"/>
      <c r="AI11" s="72" t="s">
        <v>53</v>
      </c>
      <c r="AJ11" s="15">
        <f ca="1">IF(AI12=0,INT(RAND()*8+2),INT(RAND()*28+2))</f>
        <v>9</v>
      </c>
      <c r="AK11" s="326" t="s">
        <v>18</v>
      </c>
      <c r="AL11" s="15">
        <f ca="1">IF(AI12=1,INT(RAND()*8+2),INT(RAND()*28+2))</f>
        <v>18</v>
      </c>
      <c r="AM11" s="16">
        <f ca="1">IF(AJ11/AJ12&gt;AL11/AL12,AJ11,AL11)</f>
        <v>9</v>
      </c>
      <c r="AN11" s="16"/>
      <c r="AO11" s="16">
        <f ca="1">IF(AJ11/AJ12&gt;AL11/AL12,AL11,AJ11)</f>
        <v>18</v>
      </c>
      <c r="AP11" s="73">
        <f ca="1">IF(AO12&gt;AM12,AM11*(AO12/AM12)-AO11,AM11-AO11*(AM12/AO12))</f>
        <v>18</v>
      </c>
      <c r="AQ11" s="65"/>
      <c r="AR11" s="30"/>
      <c r="AS11" s="74">
        <v>7</v>
      </c>
      <c r="AT11" s="75" t="s">
        <v>54</v>
      </c>
      <c r="AU11" s="12">
        <f ca="1">AD17</f>
        <v>5</v>
      </c>
      <c r="AV11" s="12">
        <f ca="1">AD18</f>
        <v>6</v>
      </c>
      <c r="AW11" s="12" t="str">
        <f>AE17</f>
        <v>+</v>
      </c>
      <c r="AX11" s="12">
        <f ca="1">AF17</f>
        <v>14</v>
      </c>
      <c r="AY11" s="12">
        <f ca="1">AF18</f>
        <v>54</v>
      </c>
      <c r="AZ11" s="75" t="str">
        <f t="shared" si="1"/>
        <v>=</v>
      </c>
      <c r="BA11" s="12">
        <f ca="1">AG17</f>
        <v>59</v>
      </c>
      <c r="BB11" s="12">
        <f ca="1">AG18</f>
        <v>54</v>
      </c>
      <c r="BC11" s="65"/>
      <c r="BD11" s="30"/>
      <c r="BE11" s="30"/>
      <c r="BF11" s="30"/>
      <c r="BG11" s="30"/>
    </row>
    <row r="12" spans="1:59" ht="12" customHeight="1" x14ac:dyDescent="0.4">
      <c r="B12" s="311"/>
      <c r="C12" s="76" t="s">
        <v>35</v>
      </c>
      <c r="D12" s="312">
        <f ca="1">VLOOKUP(INT($Z$13),$AS$5:$BB$44,3)</f>
        <v>2</v>
      </c>
      <c r="E12" s="77" t="s">
        <v>35</v>
      </c>
      <c r="F12" s="78" t="s">
        <v>36</v>
      </c>
      <c r="G12" s="331"/>
      <c r="I12" s="56"/>
      <c r="J12" s="311"/>
      <c r="K12" s="76" t="s">
        <v>35</v>
      </c>
      <c r="L12" s="312">
        <f t="shared" ca="1" si="0"/>
        <v>2</v>
      </c>
      <c r="M12" s="77" t="s">
        <v>35</v>
      </c>
      <c r="N12" s="78" t="s">
        <v>36</v>
      </c>
      <c r="O12" s="331"/>
      <c r="R12" s="94"/>
      <c r="S12" s="334" t="s">
        <v>55</v>
      </c>
      <c r="T12" s="334"/>
      <c r="U12" s="334"/>
      <c r="V12" s="95"/>
      <c r="W12" s="96"/>
      <c r="X12" s="335" t="s">
        <v>56</v>
      </c>
      <c r="Y12" s="335"/>
      <c r="Z12" s="335"/>
      <c r="AA12" s="74"/>
      <c r="AB12" s="12"/>
      <c r="AC12" s="80">
        <f ca="1">INT(RAND()*2)</f>
        <v>0</v>
      </c>
      <c r="AD12" s="28">
        <f ca="1">IF(AC12=0,INT(RAND()*8+2),INT(RAND()*8+2)*AF12)</f>
        <v>8</v>
      </c>
      <c r="AE12" s="326"/>
      <c r="AF12" s="28">
        <f ca="1">IF(AC12=1,INT(RAND()*8+2),INT(RAND()*8+2)*AD12)</f>
        <v>32</v>
      </c>
      <c r="AG12" s="29">
        <f ca="1">IF(AC12=1,AD12,AF12)</f>
        <v>32</v>
      </c>
      <c r="AH12" s="12"/>
      <c r="AI12" s="80">
        <f ca="1">INT(RAND()*2)</f>
        <v>0</v>
      </c>
      <c r="AJ12" s="28">
        <f ca="1">IF(AI12=0,INT(RAND()*8+2),INT(RAND()*8+2)*AL12)</f>
        <v>4</v>
      </c>
      <c r="AK12" s="326"/>
      <c r="AL12" s="28">
        <f ca="1">IF(AI12=1,INT(RAND()*8+2),INT(RAND()*8+2)*AJ12)</f>
        <v>16</v>
      </c>
      <c r="AM12" s="81">
        <f ca="1">IF(AJ11/AJ12&gt;AL11/AL12,AJ12,AL12)</f>
        <v>4</v>
      </c>
      <c r="AN12" s="81"/>
      <c r="AO12" s="81">
        <f ca="1">IF(AJ11/AJ12&gt;AL11/AL12,AL12,AJ12)</f>
        <v>16</v>
      </c>
      <c r="AP12" s="29">
        <f ca="1">IF(AM12&gt;AO12,AM12,AO12)</f>
        <v>16</v>
      </c>
      <c r="AQ12" s="65"/>
      <c r="AR12" s="30"/>
      <c r="AS12" s="74">
        <v>8</v>
      </c>
      <c r="AT12" s="75" t="s">
        <v>57</v>
      </c>
      <c r="AU12" s="12">
        <f ca="1">AD19</f>
        <v>14</v>
      </c>
      <c r="AV12" s="12">
        <f ca="1">AD20</f>
        <v>20</v>
      </c>
      <c r="AW12" s="12" t="str">
        <f>AE19</f>
        <v>+</v>
      </c>
      <c r="AX12" s="12">
        <f ca="1">AF19</f>
        <v>2</v>
      </c>
      <c r="AY12" s="12">
        <f ca="1">AF20</f>
        <v>5</v>
      </c>
      <c r="AZ12" s="75" t="str">
        <f t="shared" si="1"/>
        <v>=</v>
      </c>
      <c r="BA12" s="12">
        <f ca="1">AG19</f>
        <v>22</v>
      </c>
      <c r="BB12" s="12">
        <f ca="1">AG20</f>
        <v>20</v>
      </c>
      <c r="BC12" s="65"/>
      <c r="BD12" s="30"/>
      <c r="BE12" s="30"/>
      <c r="BF12" s="30"/>
      <c r="BG12" s="30"/>
    </row>
    <row r="13" spans="1:59" ht="22.05" customHeight="1" x14ac:dyDescent="0.35">
      <c r="B13" s="311"/>
      <c r="C13" s="82">
        <f ca="1">VLOOKUP(INT($Z15),$AS$5:$BB$44,4)</f>
        <v>5</v>
      </c>
      <c r="D13" s="312">
        <f ca="1">VLOOKUP(INT($Z$13),$AS$5:$BB$44,3)</f>
        <v>2</v>
      </c>
      <c r="E13" s="83">
        <f ca="1">VLOOKUP(INT($Z15),$AS$5:$BB$44,7)</f>
        <v>40</v>
      </c>
      <c r="F13" s="84"/>
      <c r="G13" s="331"/>
      <c r="I13" s="56"/>
      <c r="J13" s="311"/>
      <c r="K13" s="82">
        <f ca="1">C13</f>
        <v>5</v>
      </c>
      <c r="L13" s="312">
        <f t="shared" ca="1" si="0"/>
        <v>2</v>
      </c>
      <c r="M13" s="83">
        <f ca="1">E13</f>
        <v>40</v>
      </c>
      <c r="N13" s="84"/>
      <c r="O13" s="331"/>
      <c r="R13" s="74"/>
      <c r="S13" s="75">
        <v>1</v>
      </c>
      <c r="T13" s="75" t="str">
        <f t="shared" ref="T13:T22" si="2">IF($U$6&gt;(S13-1),AT5,"")</f>
        <v>A1</v>
      </c>
      <c r="U13" s="97" t="str">
        <f t="shared" ref="U13:U52" ca="1" si="3">IF(S13&gt;$U$6,IF(S13&gt;($U$7+$U$6),IF(S13&gt;($U$7+$U$6+$U$8),IF(S13&gt;($U$7+$U$6+$U$8+$U$9),"",OFFSET(T13,(10-$U$6)+(10-$U$7)+(10-$U$8),0,1,1)),OFFSET(T13,(10-$U$6)+(10-$U$7),0,1,1)),OFFSET(T13,10-$U$6,0,1,1)),T13)</f>
        <v>A1</v>
      </c>
      <c r="V13" s="98"/>
      <c r="W13" s="99"/>
      <c r="X13" s="332" t="str">
        <f ca="1">U13</f>
        <v>A1</v>
      </c>
      <c r="Y13" s="332"/>
      <c r="Z13" s="100" t="str">
        <f t="shared" ref="Z13:Z22" ca="1" si="4">IF(RIGHT(X13)="0",IF(LEFT(X13)="A",10,IF(LEFT(X13)="M",30,IF(LEFT(X13)="S",20,40))),IF(LEFT(X13)="A",RIGHT(X13),IF(LEFT(X13)="M",RIGHT(X13)+20,IF(LEFT(X13)="S",RIGHT(X13)+10,RIGHT(X13)+30))))</f>
        <v>1</v>
      </c>
      <c r="AA13" s="74"/>
      <c r="AB13" s="12"/>
      <c r="AC13" s="72" t="s">
        <v>58</v>
      </c>
      <c r="AD13" s="15">
        <f ca="1">IF(AC14=0,INT(RAND()*8+2),INT(RAND()*28+2))</f>
        <v>3</v>
      </c>
      <c r="AE13" s="326" t="s">
        <v>15</v>
      </c>
      <c r="AF13" s="15">
        <f ca="1">IF(AC14=1,INT(RAND()*8+2),INT(RAND()*28+2))</f>
        <v>5</v>
      </c>
      <c r="AG13" s="73">
        <f ca="1">IF(AC14=0,AD13*(AF14/AD14)+AF13,AF13*(AD14/AF14)+AD13)</f>
        <v>17</v>
      </c>
      <c r="AH13" s="12"/>
      <c r="AI13" s="72" t="s">
        <v>58</v>
      </c>
      <c r="AJ13" s="15">
        <f ca="1">IF(AI14=0,INT(RAND()*8+2),INT(RAND()*28+2))</f>
        <v>8</v>
      </c>
      <c r="AK13" s="326" t="s">
        <v>18</v>
      </c>
      <c r="AL13" s="15">
        <f ca="1">IF(AI14=1,INT(RAND()*8+2),INT(RAND()*28+2))</f>
        <v>25</v>
      </c>
      <c r="AM13" s="16">
        <f ca="1">IF(AJ13/AJ14&gt;AL13/AL14,AJ13,AL13)</f>
        <v>8</v>
      </c>
      <c r="AN13" s="16"/>
      <c r="AO13" s="16">
        <f ca="1">IF(AJ13/AJ14&gt;AL13/AL14,AL13,AJ13)</f>
        <v>25</v>
      </c>
      <c r="AP13" s="73">
        <f ca="1">IF(AO14&gt;AM14,AM13*(AO14/AM14)-AO13,AM13-AO13*(AM14/AO14))</f>
        <v>7</v>
      </c>
      <c r="AQ13" s="65"/>
      <c r="AR13" s="30"/>
      <c r="AS13" s="74">
        <v>9</v>
      </c>
      <c r="AT13" s="75" t="s">
        <v>59</v>
      </c>
      <c r="AU13" s="12">
        <f ca="1">AD21</f>
        <v>28</v>
      </c>
      <c r="AV13" s="12">
        <f ca="1">AD22</f>
        <v>63</v>
      </c>
      <c r="AW13" s="12" t="str">
        <f>AE21</f>
        <v>+</v>
      </c>
      <c r="AX13" s="12">
        <f ca="1">AF21</f>
        <v>9</v>
      </c>
      <c r="AY13" s="12">
        <f ca="1">AF22</f>
        <v>9</v>
      </c>
      <c r="AZ13" s="75" t="str">
        <f t="shared" si="1"/>
        <v>=</v>
      </c>
      <c r="BA13" s="12">
        <f ca="1">AG21</f>
        <v>91</v>
      </c>
      <c r="BB13" s="12">
        <f ca="1">AG22</f>
        <v>63</v>
      </c>
      <c r="BC13" s="65"/>
      <c r="BD13" s="30"/>
      <c r="BE13" s="30"/>
      <c r="BF13" s="30"/>
      <c r="BG13" s="30"/>
    </row>
    <row r="14" spans="1:59" ht="22.05" customHeight="1" x14ac:dyDescent="0.4">
      <c r="B14" s="311" t="s">
        <v>60</v>
      </c>
      <c r="C14" s="87">
        <f ca="1">VLOOKUP(INT($Z16),$AS$5:$BB$44,3)</f>
        <v>19</v>
      </c>
      <c r="D14" s="312" t="str">
        <f ca="1">VLOOKUP(INT($Z16),$AS$5:$BB$44,5)</f>
        <v>+</v>
      </c>
      <c r="E14" s="88">
        <f ca="1">VLOOKUP(INT($Z16),$AS$5:$BB$44,6)</f>
        <v>5</v>
      </c>
      <c r="F14" s="89"/>
      <c r="G14" s="331"/>
      <c r="I14" s="56"/>
      <c r="J14" s="311" t="s">
        <v>60</v>
      </c>
      <c r="K14" s="87">
        <f ca="1">C14</f>
        <v>19</v>
      </c>
      <c r="L14" s="312" t="str">
        <f t="shared" ca="1" si="0"/>
        <v>+</v>
      </c>
      <c r="M14" s="88">
        <f ca="1">E14</f>
        <v>5</v>
      </c>
      <c r="N14" s="89"/>
      <c r="O14" s="331"/>
      <c r="R14" s="74"/>
      <c r="S14" s="75">
        <v>2</v>
      </c>
      <c r="T14" s="75" t="str">
        <f t="shared" si="2"/>
        <v>A2</v>
      </c>
      <c r="U14" s="101" t="str">
        <f t="shared" ca="1" si="3"/>
        <v>A2</v>
      </c>
      <c r="V14" s="98"/>
      <c r="W14" s="99"/>
      <c r="X14" s="332" t="str">
        <f ca="1">U18</f>
        <v>S2</v>
      </c>
      <c r="Y14" s="332"/>
      <c r="Z14" s="100">
        <f t="shared" ca="1" si="4"/>
        <v>12</v>
      </c>
      <c r="AA14" s="74"/>
      <c r="AB14" s="12"/>
      <c r="AC14" s="80">
        <f ca="1">INT(RAND()*2)</f>
        <v>0</v>
      </c>
      <c r="AD14" s="28">
        <f ca="1">IF(AC14=0,INT(RAND()*8+2),INT(RAND()*8+2)*AF14)</f>
        <v>9</v>
      </c>
      <c r="AE14" s="326"/>
      <c r="AF14" s="28">
        <f ca="1">IF(AC14=1,INT(RAND()*8+2),INT(RAND()*8+2)*AD14)</f>
        <v>36</v>
      </c>
      <c r="AG14" s="29">
        <f ca="1">IF(AC14=1,AD14,AF14)</f>
        <v>36</v>
      </c>
      <c r="AH14" s="12"/>
      <c r="AI14" s="80">
        <f ca="1">INT(RAND()*2)</f>
        <v>0</v>
      </c>
      <c r="AJ14" s="28">
        <f ca="1">IF(AI14=0,INT(RAND()*8+2),INT(RAND()*8+2)*AL14)</f>
        <v>7</v>
      </c>
      <c r="AK14" s="326"/>
      <c r="AL14" s="28">
        <f ca="1">IF(AI14=1,INT(RAND()*8+2),INT(RAND()*8+2)*AJ14)</f>
        <v>28</v>
      </c>
      <c r="AM14" s="81">
        <f ca="1">IF(AJ13/AJ14&gt;AL13/AL14,AJ14,AL14)</f>
        <v>7</v>
      </c>
      <c r="AN14" s="81"/>
      <c r="AO14" s="81">
        <f ca="1">IF(AJ13/AJ14&gt;AL13/AL14,AL14,AJ14)</f>
        <v>28</v>
      </c>
      <c r="AP14" s="29">
        <f ca="1">IF(AM14&gt;AO14,AM14,AO14)</f>
        <v>28</v>
      </c>
      <c r="AQ14" s="65"/>
      <c r="AR14" s="30"/>
      <c r="AS14" s="74">
        <v>10</v>
      </c>
      <c r="AT14" s="75" t="s">
        <v>61</v>
      </c>
      <c r="AU14" s="12">
        <f ca="1">AD23</f>
        <v>10</v>
      </c>
      <c r="AV14" s="12">
        <f ca="1">AD24</f>
        <v>42</v>
      </c>
      <c r="AW14" s="12" t="str">
        <f>AE23</f>
        <v>+</v>
      </c>
      <c r="AX14" s="12">
        <f ca="1">AF23</f>
        <v>3</v>
      </c>
      <c r="AY14" s="12">
        <f ca="1">AF24</f>
        <v>7</v>
      </c>
      <c r="AZ14" s="75" t="str">
        <f t="shared" si="1"/>
        <v>=</v>
      </c>
      <c r="BA14" s="12">
        <f ca="1">AG23</f>
        <v>28</v>
      </c>
      <c r="BB14" s="12">
        <f ca="1">AG24</f>
        <v>42</v>
      </c>
      <c r="BC14" s="65"/>
      <c r="BD14" s="30"/>
      <c r="BE14" s="30"/>
      <c r="BF14" s="30"/>
      <c r="BG14" s="30"/>
    </row>
    <row r="15" spans="1:59" ht="12" customHeight="1" x14ac:dyDescent="0.35">
      <c r="B15" s="311"/>
      <c r="C15" s="76" t="s">
        <v>35</v>
      </c>
      <c r="D15" s="312">
        <f ca="1">VLOOKUP(INT($Z$13),$AS$5:$BB$44,3)</f>
        <v>2</v>
      </c>
      <c r="E15" s="77" t="s">
        <v>35</v>
      </c>
      <c r="F15" s="78" t="s">
        <v>36</v>
      </c>
      <c r="G15" s="331"/>
      <c r="I15" s="56"/>
      <c r="J15" s="311"/>
      <c r="K15" s="76" t="s">
        <v>35</v>
      </c>
      <c r="L15" s="312">
        <f t="shared" ca="1" si="0"/>
        <v>2</v>
      </c>
      <c r="M15" s="77" t="s">
        <v>35</v>
      </c>
      <c r="N15" s="78" t="s">
        <v>36</v>
      </c>
      <c r="O15" s="331"/>
      <c r="R15" s="74"/>
      <c r="S15" s="75">
        <v>3</v>
      </c>
      <c r="T15" s="75" t="str">
        <f t="shared" si="2"/>
        <v>A3</v>
      </c>
      <c r="U15" s="101" t="str">
        <f t="shared" ca="1" si="3"/>
        <v>A3</v>
      </c>
      <c r="V15" s="98"/>
      <c r="W15" s="99"/>
      <c r="X15" s="332" t="str">
        <f ca="1">U19</f>
        <v>S3</v>
      </c>
      <c r="Y15" s="332"/>
      <c r="Z15" s="100">
        <f t="shared" ca="1" si="4"/>
        <v>13</v>
      </c>
      <c r="AA15" s="74"/>
      <c r="AB15" s="12"/>
      <c r="AC15" s="72" t="s">
        <v>62</v>
      </c>
      <c r="AD15" s="15">
        <f ca="1">IF(AC16=0,INT(RAND()*8+2),INT(RAND()*28+2))</f>
        <v>4</v>
      </c>
      <c r="AE15" s="326" t="s">
        <v>15</v>
      </c>
      <c r="AF15" s="15">
        <f ca="1">IF(AC16=1,INT(RAND()*8+2),INT(RAND()*28+2))</f>
        <v>13</v>
      </c>
      <c r="AG15" s="73">
        <f ca="1">IF(AC16=0,AD15*(AF16/AD16)+AF15,AF15*(AD16/AF16)+AD15)</f>
        <v>45</v>
      </c>
      <c r="AH15" s="12"/>
      <c r="AI15" s="72" t="s">
        <v>62</v>
      </c>
      <c r="AJ15" s="15">
        <f ca="1">IF(AI16=0,INT(RAND()*8+2),INT(RAND()*28+2))</f>
        <v>8</v>
      </c>
      <c r="AK15" s="326" t="s">
        <v>18</v>
      </c>
      <c r="AL15" s="15">
        <f ca="1">IF(AI16=1,INT(RAND()*8+2),INT(RAND()*28+2))</f>
        <v>7</v>
      </c>
      <c r="AM15" s="16">
        <f ca="1">IF(AJ15/AJ16&gt;AL15/AL16,AJ15,AL15)</f>
        <v>8</v>
      </c>
      <c r="AN15" s="16"/>
      <c r="AO15" s="16">
        <f ca="1">IF(AJ15/AJ16&gt;AL15/AL16,AL15,AJ15)</f>
        <v>7</v>
      </c>
      <c r="AP15" s="73">
        <f ca="1">IF(AO16&gt;AM16,AM15*(AO16/AM16)-AO15,AM15-AO15*(AM16/AO16))</f>
        <v>57</v>
      </c>
      <c r="AQ15" s="65"/>
      <c r="AR15" s="30"/>
      <c r="AS15" s="74">
        <v>11</v>
      </c>
      <c r="AT15" s="75" t="s">
        <v>63</v>
      </c>
      <c r="AU15" s="12">
        <f ca="1">AM5</f>
        <v>5</v>
      </c>
      <c r="AV15" s="12">
        <f ca="1">AM6</f>
        <v>6</v>
      </c>
      <c r="AW15" s="12" t="str">
        <f>AK5</f>
        <v>-</v>
      </c>
      <c r="AX15" s="12">
        <f ca="1">AO5</f>
        <v>24</v>
      </c>
      <c r="AY15" s="12">
        <f ca="1">AO6</f>
        <v>42</v>
      </c>
      <c r="AZ15" s="75" t="str">
        <f t="shared" si="1"/>
        <v>=</v>
      </c>
      <c r="BA15" s="12">
        <f ca="1">AP5</f>
        <v>11</v>
      </c>
      <c r="BB15" s="12">
        <f ca="1">AP6</f>
        <v>42</v>
      </c>
      <c r="BC15" s="65"/>
      <c r="BD15" s="30"/>
      <c r="BE15" s="30"/>
      <c r="BF15" s="30"/>
      <c r="BG15" s="30"/>
    </row>
    <row r="16" spans="1:59" ht="22.05" customHeight="1" x14ac:dyDescent="0.35">
      <c r="B16" s="311"/>
      <c r="C16" s="82">
        <f ca="1">VLOOKUP(INT($Z16),$AS$5:$BB$44,4)</f>
        <v>72</v>
      </c>
      <c r="D16" s="312">
        <f ca="1">VLOOKUP(INT($Z$13),$AS$5:$BB$44,3)</f>
        <v>2</v>
      </c>
      <c r="E16" s="83">
        <f ca="1">VLOOKUP(INT($Z16),$AS$5:$BB$44,7)</f>
        <v>8</v>
      </c>
      <c r="F16" s="84"/>
      <c r="G16" s="331"/>
      <c r="I16" s="56"/>
      <c r="J16" s="311"/>
      <c r="K16" s="82">
        <f ca="1">C16</f>
        <v>72</v>
      </c>
      <c r="L16" s="312">
        <f t="shared" ca="1" si="0"/>
        <v>2</v>
      </c>
      <c r="M16" s="83">
        <f ca="1">E16</f>
        <v>8</v>
      </c>
      <c r="N16" s="84"/>
      <c r="O16" s="331"/>
      <c r="R16" s="74"/>
      <c r="S16" s="75">
        <v>4</v>
      </c>
      <c r="T16" s="75" t="str">
        <f t="shared" si="2"/>
        <v>A4</v>
      </c>
      <c r="U16" s="101" t="str">
        <f t="shared" ca="1" si="3"/>
        <v>A4</v>
      </c>
      <c r="V16" s="98"/>
      <c r="W16" s="99"/>
      <c r="X16" s="332" t="str">
        <f ca="1">U15</f>
        <v>A3</v>
      </c>
      <c r="Y16" s="332"/>
      <c r="Z16" s="100" t="str">
        <f t="shared" ca="1" si="4"/>
        <v>3</v>
      </c>
      <c r="AA16" s="74"/>
      <c r="AB16" s="12"/>
      <c r="AC16" s="80">
        <f ca="1">INT(RAND()*2)</f>
        <v>0</v>
      </c>
      <c r="AD16" s="28">
        <f ca="1">IF(AC16=0,INT(RAND()*8+2),INT(RAND()*8+2)*AF16)</f>
        <v>5</v>
      </c>
      <c r="AE16" s="326"/>
      <c r="AF16" s="28">
        <f ca="1">IF(AC16=1,INT(RAND()*8+2),INT(RAND()*8+2)*AD16)</f>
        <v>40</v>
      </c>
      <c r="AG16" s="29">
        <f ca="1">IF(AC16=1,AD16,AF16)</f>
        <v>40</v>
      </c>
      <c r="AH16" s="12"/>
      <c r="AI16" s="80">
        <f ca="1">INT(RAND()*2)</f>
        <v>0</v>
      </c>
      <c r="AJ16" s="28">
        <f ca="1">IF(AI16=0,INT(RAND()*8+2),INT(RAND()*8+2)*AL16)</f>
        <v>3</v>
      </c>
      <c r="AK16" s="326"/>
      <c r="AL16" s="28">
        <f ca="1">IF(AI16=1,INT(RAND()*8+2),INT(RAND()*8+2)*AJ16)</f>
        <v>24</v>
      </c>
      <c r="AM16" s="81">
        <f ca="1">IF(AJ15/AJ16&gt;AL15/AL16,AJ16,AL16)</f>
        <v>3</v>
      </c>
      <c r="AN16" s="81"/>
      <c r="AO16" s="81">
        <f ca="1">IF(AJ15/AJ16&gt;AL15/AL16,AL16,AJ16)</f>
        <v>24</v>
      </c>
      <c r="AP16" s="29">
        <f ca="1">IF(AM16&gt;AO16,AM16,AO16)</f>
        <v>24</v>
      </c>
      <c r="AQ16" s="65"/>
      <c r="AR16" s="30"/>
      <c r="AS16" s="74">
        <v>12</v>
      </c>
      <c r="AT16" s="75" t="s">
        <v>64</v>
      </c>
      <c r="AU16" s="12">
        <f ca="1">AM7</f>
        <v>27</v>
      </c>
      <c r="AV16" s="12">
        <f ca="1">AM8</f>
        <v>35</v>
      </c>
      <c r="AW16" s="12" t="str">
        <f>AK7</f>
        <v>-</v>
      </c>
      <c r="AX16" s="12">
        <f ca="1">AO7</f>
        <v>2</v>
      </c>
      <c r="AY16" s="12">
        <f ca="1">AO8</f>
        <v>7</v>
      </c>
      <c r="AZ16" s="75" t="str">
        <f t="shared" si="1"/>
        <v>=</v>
      </c>
      <c r="BA16" s="12">
        <f ca="1">AP7</f>
        <v>17</v>
      </c>
      <c r="BB16" s="12">
        <f ca="1">AP8</f>
        <v>35</v>
      </c>
      <c r="BC16" s="65"/>
      <c r="BD16" s="30"/>
      <c r="BE16" s="30"/>
      <c r="BF16" s="30"/>
      <c r="BG16" s="30"/>
    </row>
    <row r="17" spans="2:59" ht="22.05" customHeight="1" x14ac:dyDescent="0.4">
      <c r="B17" s="311" t="s">
        <v>65</v>
      </c>
      <c r="C17" s="87">
        <f ca="1">VLOOKUP(INT($Z17),$AS$5:$BB$44,3)</f>
        <v>9</v>
      </c>
      <c r="D17" s="312" t="str">
        <f ca="1">VLOOKUP(INT($Z17),$AS$5:$BB$44,5)</f>
        <v>+</v>
      </c>
      <c r="E17" s="88">
        <f ca="1">VLOOKUP(INT($Z17),$AS$5:$BB$44,6)</f>
        <v>24</v>
      </c>
      <c r="F17" s="89"/>
      <c r="G17" s="331"/>
      <c r="I17" s="56"/>
      <c r="J17" s="311" t="s">
        <v>65</v>
      </c>
      <c r="K17" s="87">
        <f ca="1">C17</f>
        <v>9</v>
      </c>
      <c r="L17" s="312" t="str">
        <f t="shared" ca="1" si="0"/>
        <v>+</v>
      </c>
      <c r="M17" s="88">
        <f ca="1">E17</f>
        <v>24</v>
      </c>
      <c r="N17" s="89"/>
      <c r="O17" s="331"/>
      <c r="R17" s="74"/>
      <c r="S17" s="75">
        <v>5</v>
      </c>
      <c r="T17" s="75" t="str">
        <f t="shared" si="2"/>
        <v/>
      </c>
      <c r="U17" s="101" t="str">
        <f t="shared" ca="1" si="3"/>
        <v>S1</v>
      </c>
      <c r="V17" s="98"/>
      <c r="W17" s="99"/>
      <c r="X17" s="332" t="str">
        <f ca="1">U16</f>
        <v>A4</v>
      </c>
      <c r="Y17" s="332"/>
      <c r="Z17" s="100" t="str">
        <f t="shared" ca="1" si="4"/>
        <v>4</v>
      </c>
      <c r="AA17" s="74"/>
      <c r="AB17" s="12"/>
      <c r="AC17" s="72" t="s">
        <v>66</v>
      </c>
      <c r="AD17" s="15">
        <f ca="1">IF(AC18=0,INT(RAND()*8+2),INT(RAND()*28+2))</f>
        <v>5</v>
      </c>
      <c r="AE17" s="326" t="s">
        <v>15</v>
      </c>
      <c r="AF17" s="15">
        <f ca="1">IF(AC18=1,INT(RAND()*8+2),INT(RAND()*28+2))</f>
        <v>14</v>
      </c>
      <c r="AG17" s="73">
        <f ca="1">IF(AC18=0,AD17*(AF18/AD18)+AF17,AF17*(AD18/AF18)+AD17)</f>
        <v>59</v>
      </c>
      <c r="AH17" s="12"/>
      <c r="AI17" s="72" t="s">
        <v>66</v>
      </c>
      <c r="AJ17" s="15">
        <f ca="1">IF(AI18=0,INT(RAND()*8+2),INT(RAND()*28+2))</f>
        <v>6</v>
      </c>
      <c r="AK17" s="326" t="s">
        <v>18</v>
      </c>
      <c r="AL17" s="15">
        <f ca="1">IF(AI18=1,INT(RAND()*8+2),INT(RAND()*28+2))</f>
        <v>6</v>
      </c>
      <c r="AM17" s="16">
        <f ca="1">IF(AJ17/AJ18&gt;AL17/AL18,AJ17,AL17)</f>
        <v>6</v>
      </c>
      <c r="AN17" s="16"/>
      <c r="AO17" s="16">
        <f ca="1">IF(AJ17/AJ18&gt;AL17/AL18,AL17,AJ17)</f>
        <v>6</v>
      </c>
      <c r="AP17" s="73">
        <f ca="1">IF(AO18&gt;AM18,AM17*(AO18/AM18)-AO17,AM17-AO17*(AM18/AO18))</f>
        <v>24</v>
      </c>
      <c r="AQ17" s="65"/>
      <c r="AR17" s="30"/>
      <c r="AS17" s="74">
        <v>13</v>
      </c>
      <c r="AT17" s="75" t="s">
        <v>67</v>
      </c>
      <c r="AU17" s="12">
        <f ca="1">AM9</f>
        <v>2</v>
      </c>
      <c r="AV17" s="12">
        <f ca="1">AM10</f>
        <v>5</v>
      </c>
      <c r="AW17" s="12" t="str">
        <f>AK9</f>
        <v>-</v>
      </c>
      <c r="AX17" s="12">
        <f ca="1">AO9</f>
        <v>4</v>
      </c>
      <c r="AY17" s="12">
        <f ca="1">AO10</f>
        <v>40</v>
      </c>
      <c r="AZ17" s="75" t="str">
        <f t="shared" si="1"/>
        <v>=</v>
      </c>
      <c r="BA17" s="12">
        <f ca="1">AP9</f>
        <v>12</v>
      </c>
      <c r="BB17" s="12">
        <f ca="1">AP10</f>
        <v>40</v>
      </c>
      <c r="BC17" s="65"/>
      <c r="BD17" s="30"/>
      <c r="BE17" s="30"/>
      <c r="BF17" s="30"/>
      <c r="BG17" s="30"/>
    </row>
    <row r="18" spans="2:59" ht="12" customHeight="1" x14ac:dyDescent="0.35">
      <c r="B18" s="311"/>
      <c r="C18" s="76" t="s">
        <v>35</v>
      </c>
      <c r="D18" s="312">
        <f ca="1">VLOOKUP(INT($Z$13),$AS$5:$BB$44,3)</f>
        <v>2</v>
      </c>
      <c r="E18" s="77" t="s">
        <v>35</v>
      </c>
      <c r="F18" s="78" t="s">
        <v>36</v>
      </c>
      <c r="G18" s="331"/>
      <c r="I18" s="56"/>
      <c r="J18" s="311"/>
      <c r="K18" s="76" t="s">
        <v>35</v>
      </c>
      <c r="L18" s="312">
        <f t="shared" ca="1" si="0"/>
        <v>2</v>
      </c>
      <c r="M18" s="77" t="s">
        <v>35</v>
      </c>
      <c r="N18" s="78" t="s">
        <v>36</v>
      </c>
      <c r="O18" s="331"/>
      <c r="R18" s="74"/>
      <c r="S18" s="75">
        <v>6</v>
      </c>
      <c r="T18" s="75" t="str">
        <f t="shared" si="2"/>
        <v/>
      </c>
      <c r="U18" s="101" t="str">
        <f t="shared" ca="1" si="3"/>
        <v>S2</v>
      </c>
      <c r="V18" s="98"/>
      <c r="W18" s="99"/>
      <c r="X18" s="332" t="str">
        <f ca="1">U22</f>
        <v>D2</v>
      </c>
      <c r="Y18" s="332"/>
      <c r="Z18" s="100">
        <f t="shared" ca="1" si="4"/>
        <v>32</v>
      </c>
      <c r="AA18" s="74"/>
      <c r="AB18" s="12"/>
      <c r="AC18" s="80">
        <f ca="1">INT(RAND()*2)</f>
        <v>0</v>
      </c>
      <c r="AD18" s="28">
        <f ca="1">IF(AC18=0,INT(RAND()*8+2),INT(RAND()*8+2)*AF18)</f>
        <v>6</v>
      </c>
      <c r="AE18" s="326"/>
      <c r="AF18" s="28">
        <f ca="1">IF(AC18=1,INT(RAND()*8+2),INT(RAND()*8+2)*AD18)</f>
        <v>54</v>
      </c>
      <c r="AG18" s="29">
        <f ca="1">IF(AC18=1,AD18,AF18)</f>
        <v>54</v>
      </c>
      <c r="AH18" s="12"/>
      <c r="AI18" s="80">
        <f ca="1">INT(RAND()*2)</f>
        <v>1</v>
      </c>
      <c r="AJ18" s="28">
        <f ca="1">IF(AI18=0,INT(RAND()*8+2),INT(RAND()*8+2)*AL18)</f>
        <v>15</v>
      </c>
      <c r="AK18" s="326"/>
      <c r="AL18" s="28">
        <f ca="1">IF(AI18=1,INT(RAND()*8+2),INT(RAND()*8+2)*AJ18)</f>
        <v>3</v>
      </c>
      <c r="AM18" s="81">
        <f ca="1">IF(AJ17/AJ18&gt;AL17/AL18,AJ18,AL18)</f>
        <v>3</v>
      </c>
      <c r="AN18" s="81"/>
      <c r="AO18" s="81">
        <f ca="1">IF(AJ17/AJ18&gt;AL17/AL18,AL18,AJ18)</f>
        <v>15</v>
      </c>
      <c r="AP18" s="29">
        <f ca="1">IF(AM18&gt;AO18,AM18,AO18)</f>
        <v>15</v>
      </c>
      <c r="AQ18" s="65"/>
      <c r="AR18" s="30"/>
      <c r="AS18" s="74">
        <v>14</v>
      </c>
      <c r="AT18" s="75" t="s">
        <v>68</v>
      </c>
      <c r="AU18" s="12">
        <f ca="1">AM11</f>
        <v>9</v>
      </c>
      <c r="AV18" s="12">
        <f ca="1">AM12</f>
        <v>4</v>
      </c>
      <c r="AW18" s="12" t="str">
        <f>AK11</f>
        <v>-</v>
      </c>
      <c r="AX18" s="12">
        <f ca="1">AO11</f>
        <v>18</v>
      </c>
      <c r="AY18" s="12">
        <f ca="1">AO12</f>
        <v>16</v>
      </c>
      <c r="AZ18" s="75" t="str">
        <f t="shared" si="1"/>
        <v>=</v>
      </c>
      <c r="BA18" s="12">
        <f ca="1">AP11</f>
        <v>18</v>
      </c>
      <c r="BB18" s="12">
        <f ca="1">AP12</f>
        <v>16</v>
      </c>
      <c r="BC18" s="65"/>
      <c r="BD18" s="30"/>
      <c r="BE18" s="30"/>
      <c r="BF18" s="30"/>
      <c r="BG18" s="30"/>
    </row>
    <row r="19" spans="2:59" ht="22.05" customHeight="1" x14ac:dyDescent="0.35">
      <c r="B19" s="311"/>
      <c r="C19" s="82">
        <f ca="1">VLOOKUP(INT($Z17),$AS$5:$BB$44,4)</f>
        <v>8</v>
      </c>
      <c r="D19" s="312">
        <f ca="1">VLOOKUP(INT($Z$13),$AS$5:$BB$44,3)</f>
        <v>2</v>
      </c>
      <c r="E19" s="83">
        <f ca="1">VLOOKUP(INT($Z17),$AS$5:$BB$44,7)</f>
        <v>32</v>
      </c>
      <c r="F19" s="84"/>
      <c r="G19" s="331"/>
      <c r="I19" s="56"/>
      <c r="J19" s="311"/>
      <c r="K19" s="82">
        <f ca="1">C19</f>
        <v>8</v>
      </c>
      <c r="L19" s="312">
        <f t="shared" ca="1" si="0"/>
        <v>2</v>
      </c>
      <c r="M19" s="83">
        <f ca="1">E19</f>
        <v>32</v>
      </c>
      <c r="N19" s="84"/>
      <c r="O19" s="331"/>
      <c r="R19" s="74"/>
      <c r="S19" s="75">
        <v>7</v>
      </c>
      <c r="T19" s="75" t="str">
        <f t="shared" si="2"/>
        <v/>
      </c>
      <c r="U19" s="101" t="str">
        <f t="shared" ca="1" si="3"/>
        <v>S3</v>
      </c>
      <c r="V19" s="98"/>
      <c r="W19" s="99"/>
      <c r="X19" s="332" t="str">
        <f ca="1">U14</f>
        <v>A2</v>
      </c>
      <c r="Y19" s="332"/>
      <c r="Z19" s="100" t="str">
        <f t="shared" ca="1" si="4"/>
        <v>2</v>
      </c>
      <c r="AA19" s="74"/>
      <c r="AB19" s="12"/>
      <c r="AC19" s="72" t="s">
        <v>69</v>
      </c>
      <c r="AD19" s="15">
        <f ca="1">IF(AC20=0,INT(RAND()*8+2),INT(RAND()*28+2))</f>
        <v>14</v>
      </c>
      <c r="AE19" s="326" t="s">
        <v>15</v>
      </c>
      <c r="AF19" s="15">
        <f ca="1">IF(AC20=1,INT(RAND()*8+2),INT(RAND()*28+2))</f>
        <v>2</v>
      </c>
      <c r="AG19" s="73">
        <f ca="1">IF(AC20=0,AD19*(AF20/AD20)+AF19,AF19*(AD20/AF20)+AD19)</f>
        <v>22</v>
      </c>
      <c r="AH19" s="12"/>
      <c r="AI19" s="72" t="s">
        <v>69</v>
      </c>
      <c r="AJ19" s="15">
        <f ca="1">IF(AI20=0,INT(RAND()*8+2),INT(RAND()*28+2))</f>
        <v>19</v>
      </c>
      <c r="AK19" s="326" t="s">
        <v>18</v>
      </c>
      <c r="AL19" s="15">
        <f ca="1">IF(AI20=1,INT(RAND()*8+2),INT(RAND()*28+2))</f>
        <v>6</v>
      </c>
      <c r="AM19" s="16">
        <f ca="1">IF(AJ19/AJ20&gt;AL19/AL20,AJ19,AL19)</f>
        <v>6</v>
      </c>
      <c r="AN19" s="16"/>
      <c r="AO19" s="16">
        <f ca="1">IF(AJ19/AJ20&gt;AL19/AL20,AL19,AJ19)</f>
        <v>19</v>
      </c>
      <c r="AP19" s="73">
        <f ca="1">IF(AO20&gt;AM20,AM19*(AO20/AM20)-AO19,AM19-AO19*(AM20/AO20))</f>
        <v>23</v>
      </c>
      <c r="AQ19" s="65"/>
      <c r="AR19" s="30"/>
      <c r="AS19" s="74">
        <v>15</v>
      </c>
      <c r="AT19" s="75" t="s">
        <v>70</v>
      </c>
      <c r="AU19" s="12">
        <f ca="1">AM13</f>
        <v>8</v>
      </c>
      <c r="AV19" s="12">
        <f ca="1">AM14</f>
        <v>7</v>
      </c>
      <c r="AW19" s="12" t="str">
        <f>AK13</f>
        <v>-</v>
      </c>
      <c r="AX19" s="12">
        <f ca="1">AO13</f>
        <v>25</v>
      </c>
      <c r="AY19" s="12">
        <f ca="1">AO14</f>
        <v>28</v>
      </c>
      <c r="AZ19" s="75" t="str">
        <f t="shared" si="1"/>
        <v>=</v>
      </c>
      <c r="BA19" s="12">
        <f ca="1">AP13</f>
        <v>7</v>
      </c>
      <c r="BB19" s="12">
        <f ca="1">AP14</f>
        <v>28</v>
      </c>
      <c r="BC19" s="65"/>
      <c r="BD19" s="30"/>
      <c r="BE19" s="30"/>
      <c r="BF19" s="30"/>
      <c r="BG19" s="30"/>
    </row>
    <row r="20" spans="2:59" ht="22.05" customHeight="1" x14ac:dyDescent="0.4">
      <c r="B20" s="311" t="s">
        <v>71</v>
      </c>
      <c r="C20" s="87">
        <f ca="1">VLOOKUP(INT($Z18),$AS$5:$BB$44,3)</f>
        <v>3</v>
      </c>
      <c r="D20" s="312" t="str">
        <f ca="1">VLOOKUP(INT($Z18),$AS$5:$BB$44,5)</f>
        <v>÷</v>
      </c>
      <c r="E20" s="88">
        <f ca="1">VLOOKUP(INT($Z18),$AS$5:$BB$44,6)</f>
        <v>8</v>
      </c>
      <c r="F20" s="89"/>
      <c r="G20" s="331"/>
      <c r="I20" s="56"/>
      <c r="J20" s="311" t="s">
        <v>71</v>
      </c>
      <c r="K20" s="87">
        <f ca="1">C20</f>
        <v>3</v>
      </c>
      <c r="L20" s="312" t="str">
        <f t="shared" ca="1" si="0"/>
        <v>÷</v>
      </c>
      <c r="M20" s="88">
        <f ca="1">E20</f>
        <v>8</v>
      </c>
      <c r="N20" s="89"/>
      <c r="O20" s="331"/>
      <c r="R20" s="74"/>
      <c r="S20" s="75">
        <v>8</v>
      </c>
      <c r="T20" s="75" t="str">
        <f t="shared" si="2"/>
        <v/>
      </c>
      <c r="U20" s="101" t="str">
        <f t="shared" ca="1" si="3"/>
        <v>M1</v>
      </c>
      <c r="V20" s="98"/>
      <c r="W20" s="99"/>
      <c r="X20" s="332" t="str">
        <f ca="1">U17</f>
        <v>S1</v>
      </c>
      <c r="Y20" s="332"/>
      <c r="Z20" s="100">
        <f t="shared" ca="1" si="4"/>
        <v>11</v>
      </c>
      <c r="AA20" s="74"/>
      <c r="AB20" s="12"/>
      <c r="AC20" s="80">
        <f ca="1">INT(RAND()*2)</f>
        <v>1</v>
      </c>
      <c r="AD20" s="28">
        <f ca="1">IF(AC20=0,INT(RAND()*8+2),INT(RAND()*8+2)*AF20)</f>
        <v>20</v>
      </c>
      <c r="AE20" s="326"/>
      <c r="AF20" s="28">
        <f ca="1">IF(AC20=1,INT(RAND()*8+2),INT(RAND()*8+2)*AD20)</f>
        <v>5</v>
      </c>
      <c r="AG20" s="29">
        <f ca="1">IF(AC20=1,AD20,AF20)</f>
        <v>20</v>
      </c>
      <c r="AH20" s="12"/>
      <c r="AI20" s="80">
        <f ca="1">INT(RAND()*2)</f>
        <v>1</v>
      </c>
      <c r="AJ20" s="28">
        <f ca="1">IF(AI20=0,INT(RAND()*8+2),INT(RAND()*8+2)*AL20)</f>
        <v>42</v>
      </c>
      <c r="AK20" s="326"/>
      <c r="AL20" s="28">
        <f ca="1">IF(AI20=1,INT(RAND()*8+2),INT(RAND()*8+2)*AJ20)</f>
        <v>6</v>
      </c>
      <c r="AM20" s="81">
        <f ca="1">IF(AJ19/AJ20&gt;AL19/AL20,AJ20,AL20)</f>
        <v>6</v>
      </c>
      <c r="AN20" s="81"/>
      <c r="AO20" s="81">
        <f ca="1">IF(AJ19/AJ20&gt;AL19/AL20,AL20,AJ20)</f>
        <v>42</v>
      </c>
      <c r="AP20" s="29">
        <f ca="1">IF(AM20&gt;AO20,AM20,AO20)</f>
        <v>42</v>
      </c>
      <c r="AQ20" s="65"/>
      <c r="AR20" s="30"/>
      <c r="AS20" s="74">
        <v>16</v>
      </c>
      <c r="AT20" s="75" t="s">
        <v>72</v>
      </c>
      <c r="AU20" s="12">
        <f ca="1">AM15</f>
        <v>8</v>
      </c>
      <c r="AV20" s="12">
        <f ca="1">AM16</f>
        <v>3</v>
      </c>
      <c r="AW20" s="12" t="str">
        <f>AK15</f>
        <v>-</v>
      </c>
      <c r="AX20" s="12">
        <f ca="1">AO15</f>
        <v>7</v>
      </c>
      <c r="AY20" s="12">
        <f ca="1">AO16</f>
        <v>24</v>
      </c>
      <c r="AZ20" s="75" t="str">
        <f t="shared" si="1"/>
        <v>=</v>
      </c>
      <c r="BA20" s="12">
        <f ca="1">AP15</f>
        <v>57</v>
      </c>
      <c r="BB20" s="12">
        <f ca="1">AP16</f>
        <v>24</v>
      </c>
      <c r="BC20" s="65"/>
      <c r="BD20" s="30"/>
      <c r="BE20" s="30"/>
      <c r="BF20" s="30"/>
      <c r="BG20" s="30"/>
    </row>
    <row r="21" spans="2:59" ht="12" customHeight="1" x14ac:dyDescent="0.35">
      <c r="B21" s="311"/>
      <c r="C21" s="76" t="s">
        <v>35</v>
      </c>
      <c r="D21" s="312">
        <f ca="1">VLOOKUP(INT($Z$13),$AS$5:$BB$44,3)</f>
        <v>2</v>
      </c>
      <c r="E21" s="77" t="s">
        <v>35</v>
      </c>
      <c r="F21" s="78" t="s">
        <v>36</v>
      </c>
      <c r="G21" s="331"/>
      <c r="I21" s="56"/>
      <c r="J21" s="311"/>
      <c r="K21" s="76" t="s">
        <v>35</v>
      </c>
      <c r="L21" s="312">
        <f t="shared" ca="1" si="0"/>
        <v>2</v>
      </c>
      <c r="M21" s="77" t="s">
        <v>35</v>
      </c>
      <c r="N21" s="78" t="s">
        <v>36</v>
      </c>
      <c r="O21" s="331"/>
      <c r="R21" s="74"/>
      <c r="S21" s="75">
        <v>9</v>
      </c>
      <c r="T21" s="75" t="str">
        <f t="shared" si="2"/>
        <v/>
      </c>
      <c r="U21" s="101" t="str">
        <f t="shared" ca="1" si="3"/>
        <v>D1</v>
      </c>
      <c r="V21" s="98"/>
      <c r="W21" s="99"/>
      <c r="X21" s="332" t="str">
        <f ca="1">U21</f>
        <v>D1</v>
      </c>
      <c r="Y21" s="332"/>
      <c r="Z21" s="100">
        <f t="shared" ca="1" si="4"/>
        <v>31</v>
      </c>
      <c r="AA21" s="74"/>
      <c r="AB21" s="12"/>
      <c r="AC21" s="72" t="s">
        <v>73</v>
      </c>
      <c r="AD21" s="15">
        <f ca="1">IF(AC22=0,INT(RAND()*8+2),INT(RAND()*28+2))</f>
        <v>28</v>
      </c>
      <c r="AE21" s="326" t="s">
        <v>15</v>
      </c>
      <c r="AF21" s="15">
        <f ca="1">IF(AC22=1,INT(RAND()*8+2),INT(RAND()*28+2))</f>
        <v>9</v>
      </c>
      <c r="AG21" s="73">
        <f ca="1">IF(AC22=0,AD21*(AF22/AD22)+AF21,AF21*(AD22/AF22)+AD21)</f>
        <v>91</v>
      </c>
      <c r="AH21" s="12"/>
      <c r="AI21" s="72" t="s">
        <v>73</v>
      </c>
      <c r="AJ21" s="15">
        <f ca="1">IF(AI22=0,INT(RAND()*8+2),INT(RAND()*28+2))</f>
        <v>11</v>
      </c>
      <c r="AK21" s="326" t="s">
        <v>18</v>
      </c>
      <c r="AL21" s="15">
        <f ca="1">IF(AI22=1,INT(RAND()*8+2),INT(RAND()*28+2))</f>
        <v>8</v>
      </c>
      <c r="AM21" s="16">
        <f ca="1">IF(AJ21/AJ22&gt;AL21/AL22,AJ21,AL21)</f>
        <v>8</v>
      </c>
      <c r="AN21" s="16"/>
      <c r="AO21" s="16">
        <f ca="1">IF(AJ21/AJ22&gt;AL21/AL22,AL21,AJ21)</f>
        <v>11</v>
      </c>
      <c r="AP21" s="73">
        <f ca="1">IF(AO22&gt;AM22,AM21*(AO22/AM22)-AO21,AM21-AO21*(AM22/AO22))</f>
        <v>29</v>
      </c>
      <c r="AQ21" s="65"/>
      <c r="AR21" s="30"/>
      <c r="AS21" s="74">
        <v>17</v>
      </c>
      <c r="AT21" s="75" t="s">
        <v>74</v>
      </c>
      <c r="AU21" s="12">
        <f ca="1">AM17</f>
        <v>6</v>
      </c>
      <c r="AV21" s="12">
        <f ca="1">AM18</f>
        <v>3</v>
      </c>
      <c r="AW21" s="12" t="str">
        <f>AK17</f>
        <v>-</v>
      </c>
      <c r="AX21" s="12">
        <f ca="1">AO17</f>
        <v>6</v>
      </c>
      <c r="AY21" s="12">
        <f ca="1">AO18</f>
        <v>15</v>
      </c>
      <c r="AZ21" s="75" t="str">
        <f t="shared" si="1"/>
        <v>=</v>
      </c>
      <c r="BA21" s="12">
        <f ca="1">AP17</f>
        <v>24</v>
      </c>
      <c r="BB21" s="12">
        <f ca="1">AP18</f>
        <v>15</v>
      </c>
      <c r="BC21" s="65"/>
      <c r="BD21" s="30"/>
      <c r="BE21" s="30"/>
      <c r="BF21" s="30"/>
      <c r="BG21" s="30"/>
    </row>
    <row r="22" spans="2:59" ht="22.05" customHeight="1" x14ac:dyDescent="0.35">
      <c r="B22" s="311"/>
      <c r="C22" s="82">
        <f ca="1">VLOOKUP(INT($Z18),$AS$5:$BB$44,4)</f>
        <v>2</v>
      </c>
      <c r="D22" s="312">
        <f ca="1">VLOOKUP(INT($Z$13),$AS$5:$BB$44,3)</f>
        <v>2</v>
      </c>
      <c r="E22" s="83">
        <f ca="1">VLOOKUP(INT($Z18),$AS$5:$BB$44,7)</f>
        <v>3</v>
      </c>
      <c r="F22" s="84"/>
      <c r="G22" s="331"/>
      <c r="I22" s="56"/>
      <c r="J22" s="311"/>
      <c r="K22" s="82">
        <f ca="1">C22</f>
        <v>2</v>
      </c>
      <c r="L22" s="312">
        <f t="shared" ca="1" si="0"/>
        <v>2</v>
      </c>
      <c r="M22" s="83">
        <f ca="1">E22</f>
        <v>3</v>
      </c>
      <c r="N22" s="84"/>
      <c r="O22" s="331"/>
      <c r="R22" s="74"/>
      <c r="S22" s="75">
        <v>10</v>
      </c>
      <c r="T22" s="75" t="str">
        <f t="shared" si="2"/>
        <v/>
      </c>
      <c r="U22" s="102" t="str">
        <f t="shared" ca="1" si="3"/>
        <v>D2</v>
      </c>
      <c r="V22" s="98"/>
      <c r="W22" s="99"/>
      <c r="X22" s="333" t="str">
        <f ca="1">U20</f>
        <v>M1</v>
      </c>
      <c r="Y22" s="333"/>
      <c r="Z22" s="103">
        <f t="shared" ca="1" si="4"/>
        <v>21</v>
      </c>
      <c r="AA22" s="74"/>
      <c r="AB22" s="12"/>
      <c r="AC22" s="80">
        <f ca="1">INT(RAND()*2)</f>
        <v>1</v>
      </c>
      <c r="AD22" s="28">
        <f ca="1">IF(AC22=0,INT(RAND()*8+2),INT(RAND()*8+2)*AF22)</f>
        <v>63</v>
      </c>
      <c r="AE22" s="326"/>
      <c r="AF22" s="28">
        <f ca="1">IF(AC22=1,INT(RAND()*8+2),INT(RAND()*8+2)*AD22)</f>
        <v>9</v>
      </c>
      <c r="AG22" s="29">
        <f ca="1">IF(AC22=1,AD22,AF22)</f>
        <v>63</v>
      </c>
      <c r="AH22" s="12"/>
      <c r="AI22" s="80">
        <f ca="1">INT(RAND()*2)</f>
        <v>1</v>
      </c>
      <c r="AJ22" s="28">
        <f ca="1">IF(AI22=0,INT(RAND()*8+2),INT(RAND()*8+2)*AL22)</f>
        <v>40</v>
      </c>
      <c r="AK22" s="326"/>
      <c r="AL22" s="28">
        <f ca="1">IF(AI22=1,INT(RAND()*8+2),INT(RAND()*8+2)*AJ22)</f>
        <v>8</v>
      </c>
      <c r="AM22" s="81">
        <f ca="1">IF(AJ21/AJ22&gt;AL21/AL22,AJ22,AL22)</f>
        <v>8</v>
      </c>
      <c r="AN22" s="81"/>
      <c r="AO22" s="81">
        <f ca="1">IF(AJ21/AJ22&gt;AL21/AL22,AL22,AJ22)</f>
        <v>40</v>
      </c>
      <c r="AP22" s="29">
        <f ca="1">IF(AM22&gt;AO22,AM22,AO22)</f>
        <v>40</v>
      </c>
      <c r="AQ22" s="65"/>
      <c r="AR22" s="30"/>
      <c r="AS22" s="74">
        <v>18</v>
      </c>
      <c r="AT22" s="75" t="s">
        <v>75</v>
      </c>
      <c r="AU22" s="12">
        <f ca="1">AM19</f>
        <v>6</v>
      </c>
      <c r="AV22" s="12">
        <f ca="1">AM20</f>
        <v>6</v>
      </c>
      <c r="AW22" s="12" t="str">
        <f>AK19</f>
        <v>-</v>
      </c>
      <c r="AX22" s="12">
        <f ca="1">AO19</f>
        <v>19</v>
      </c>
      <c r="AY22" s="12">
        <f ca="1">AO20</f>
        <v>42</v>
      </c>
      <c r="AZ22" s="75" t="str">
        <f t="shared" si="1"/>
        <v>=</v>
      </c>
      <c r="BA22" s="12">
        <f ca="1">AP19</f>
        <v>23</v>
      </c>
      <c r="BB22" s="12">
        <f ca="1">AP20</f>
        <v>42</v>
      </c>
      <c r="BC22" s="65"/>
      <c r="BD22" s="30"/>
      <c r="BE22" s="30"/>
      <c r="BF22" s="30"/>
      <c r="BG22" s="30"/>
    </row>
    <row r="23" spans="2:59" ht="22.05" customHeight="1" x14ac:dyDescent="0.4">
      <c r="B23" s="311" t="s">
        <v>76</v>
      </c>
      <c r="C23" s="87">
        <f ca="1">VLOOKUP(INT($Z19),$AS$5:$BB$44,3)</f>
        <v>5</v>
      </c>
      <c r="D23" s="312" t="str">
        <f ca="1">VLOOKUP(INT($Z19),$AS$5:$BB$44,5)</f>
        <v>+</v>
      </c>
      <c r="E23" s="88">
        <f ca="1">VLOOKUP(INT($Z19),$AS$5:$BB$44,6)</f>
        <v>29</v>
      </c>
      <c r="F23" s="89"/>
      <c r="G23" s="331"/>
      <c r="I23" s="56"/>
      <c r="J23" s="311" t="s">
        <v>76</v>
      </c>
      <c r="K23" s="87">
        <f ca="1">C23</f>
        <v>5</v>
      </c>
      <c r="L23" s="312" t="str">
        <f t="shared" ca="1" si="0"/>
        <v>+</v>
      </c>
      <c r="M23" s="88">
        <f ca="1">E23</f>
        <v>29</v>
      </c>
      <c r="N23" s="89"/>
      <c r="O23" s="331"/>
      <c r="R23" s="74"/>
      <c r="S23" s="75">
        <v>11</v>
      </c>
      <c r="T23" s="75" t="str">
        <f t="shared" ref="T23:T32" si="5">IF($U$7&gt;(S23-11),AT15,"")</f>
        <v>S1</v>
      </c>
      <c r="U23" s="104" t="str">
        <f t="shared" ca="1" si="3"/>
        <v/>
      </c>
      <c r="V23" s="98"/>
      <c r="W23" s="99"/>
      <c r="X23" s="57"/>
      <c r="Y23" s="30"/>
      <c r="Z23" s="30"/>
      <c r="AA23" s="74"/>
      <c r="AB23" s="12"/>
      <c r="AC23" s="72" t="s">
        <v>77</v>
      </c>
      <c r="AD23" s="15">
        <f ca="1">IF(AC24=0,INT(RAND()*8+2),INT(RAND()*28+2))</f>
        <v>10</v>
      </c>
      <c r="AE23" s="326" t="s">
        <v>15</v>
      </c>
      <c r="AF23" s="15">
        <f ca="1">IF(AC24=1,INT(RAND()*8+2),INT(RAND()*28+2))</f>
        <v>3</v>
      </c>
      <c r="AG23" s="73">
        <f ca="1">IF(AC24=0,AD23*(AF24/AD24)+AF23,AF23*(AD24/AF24)+AD23)</f>
        <v>28</v>
      </c>
      <c r="AH23" s="12"/>
      <c r="AI23" s="72" t="s">
        <v>77</v>
      </c>
      <c r="AJ23" s="15">
        <f ca="1">IF(AI24=0,INT(RAND()*8+2),INT(RAND()*28+2))</f>
        <v>14</v>
      </c>
      <c r="AK23" s="326" t="s">
        <v>18</v>
      </c>
      <c r="AL23" s="15">
        <f ca="1">IF(AI24=1,INT(RAND()*8+2),INT(RAND()*28+2))</f>
        <v>6</v>
      </c>
      <c r="AM23" s="16">
        <f ca="1">IF(AJ23/AJ24&gt;AL23/AL24,AJ23,AL23)</f>
        <v>6</v>
      </c>
      <c r="AN23" s="16"/>
      <c r="AO23" s="16">
        <f ca="1">IF(AJ23/AJ24&gt;AL23/AL24,AL23,AJ23)</f>
        <v>14</v>
      </c>
      <c r="AP23" s="73">
        <f ca="1">IF(AO24&gt;AM24,AM23*(AO24/AM24)-AO23,AM23-AO23*(AM24/AO24))</f>
        <v>16</v>
      </c>
      <c r="AQ23" s="65"/>
      <c r="AR23" s="30"/>
      <c r="AS23" s="74">
        <v>19</v>
      </c>
      <c r="AT23" s="75" t="s">
        <v>78</v>
      </c>
      <c r="AU23" s="12">
        <f ca="1">AM21</f>
        <v>8</v>
      </c>
      <c r="AV23" s="12">
        <f ca="1">AM22</f>
        <v>8</v>
      </c>
      <c r="AW23" s="12" t="str">
        <f>AK21</f>
        <v>-</v>
      </c>
      <c r="AX23" s="12">
        <f ca="1">AO21</f>
        <v>11</v>
      </c>
      <c r="AY23" s="12">
        <f ca="1">AO22</f>
        <v>40</v>
      </c>
      <c r="AZ23" s="75" t="str">
        <f t="shared" si="1"/>
        <v>=</v>
      </c>
      <c r="BA23" s="12">
        <f ca="1">AP21</f>
        <v>29</v>
      </c>
      <c r="BB23" s="12">
        <f ca="1">AP22</f>
        <v>40</v>
      </c>
      <c r="BC23" s="65"/>
      <c r="BD23" s="30"/>
      <c r="BE23" s="30"/>
      <c r="BF23" s="30"/>
      <c r="BG23" s="30"/>
    </row>
    <row r="24" spans="2:59" ht="12" customHeight="1" x14ac:dyDescent="0.35">
      <c r="B24" s="311"/>
      <c r="C24" s="76" t="s">
        <v>35</v>
      </c>
      <c r="D24" s="312">
        <f ca="1">VLOOKUP(INT($Z$13),$AS$5:$BB$44,3)</f>
        <v>2</v>
      </c>
      <c r="E24" s="77" t="s">
        <v>35</v>
      </c>
      <c r="F24" s="78" t="s">
        <v>36</v>
      </c>
      <c r="G24" s="331"/>
      <c r="I24" s="56"/>
      <c r="J24" s="311"/>
      <c r="K24" s="76" t="s">
        <v>35</v>
      </c>
      <c r="L24" s="312">
        <f t="shared" ca="1" si="0"/>
        <v>2</v>
      </c>
      <c r="M24" s="77" t="s">
        <v>35</v>
      </c>
      <c r="N24" s="78" t="s">
        <v>36</v>
      </c>
      <c r="O24" s="331"/>
      <c r="R24" s="74"/>
      <c r="S24" s="75">
        <v>12</v>
      </c>
      <c r="T24" s="75" t="str">
        <f t="shared" si="5"/>
        <v>S2</v>
      </c>
      <c r="U24" s="104" t="str">
        <f t="shared" ca="1" si="3"/>
        <v/>
      </c>
      <c r="V24" s="98"/>
      <c r="W24" s="99"/>
      <c r="X24" s="57"/>
      <c r="Y24" s="30"/>
      <c r="Z24" s="30"/>
      <c r="AA24" s="74"/>
      <c r="AB24" s="12"/>
      <c r="AC24" s="80">
        <f ca="1">INT(RAND()*2)</f>
        <v>1</v>
      </c>
      <c r="AD24" s="28">
        <f ca="1">IF(AC24=0,INT(RAND()*8+2),INT(RAND()*8+2)*AF24)</f>
        <v>42</v>
      </c>
      <c r="AE24" s="326"/>
      <c r="AF24" s="28">
        <f ca="1">IF(AC24=1,INT(RAND()*8+2),INT(RAND()*8+2)*AD24)</f>
        <v>7</v>
      </c>
      <c r="AG24" s="29">
        <f ca="1">IF(AC24=1,AD24,AF24)</f>
        <v>42</v>
      </c>
      <c r="AH24" s="12"/>
      <c r="AI24" s="80">
        <f ca="1">INT(RAND()*2)</f>
        <v>1</v>
      </c>
      <c r="AJ24" s="28">
        <f ca="1">IF(AI24=0,INT(RAND()*8+2),INT(RAND()*8+2)*AL24)</f>
        <v>15</v>
      </c>
      <c r="AK24" s="326"/>
      <c r="AL24" s="28">
        <f ca="1">IF(AI24=1,INT(RAND()*8+2),INT(RAND()*8+2)*AJ24)</f>
        <v>3</v>
      </c>
      <c r="AM24" s="81">
        <f ca="1">IF(AJ23/AJ24&gt;AL23/AL24,AJ24,AL24)</f>
        <v>3</v>
      </c>
      <c r="AN24" s="81"/>
      <c r="AO24" s="81">
        <f ca="1">IF(AJ23/AJ24&gt;AL23/AL24,AL24,AJ24)</f>
        <v>15</v>
      </c>
      <c r="AP24" s="29">
        <f ca="1">IF(AM24&gt;AO24,AM24,AO24)</f>
        <v>15</v>
      </c>
      <c r="AQ24" s="65"/>
      <c r="AR24" s="30"/>
      <c r="AS24" s="74">
        <v>20</v>
      </c>
      <c r="AT24" s="75" t="s">
        <v>79</v>
      </c>
      <c r="AU24" s="12">
        <f ca="1">AM23</f>
        <v>6</v>
      </c>
      <c r="AV24" s="12">
        <f ca="1">AM24</f>
        <v>3</v>
      </c>
      <c r="AW24" s="12" t="str">
        <f>AK23</f>
        <v>-</v>
      </c>
      <c r="AX24" s="12">
        <f ca="1">AO23</f>
        <v>14</v>
      </c>
      <c r="AY24" s="12">
        <f ca="1">AO24</f>
        <v>15</v>
      </c>
      <c r="AZ24" s="75" t="str">
        <f t="shared" si="1"/>
        <v>=</v>
      </c>
      <c r="BA24" s="12">
        <f ca="1">AP23</f>
        <v>16</v>
      </c>
      <c r="BB24" s="12">
        <f ca="1">AP24</f>
        <v>15</v>
      </c>
      <c r="BC24" s="65"/>
      <c r="BD24" s="30"/>
      <c r="BE24" s="30"/>
      <c r="BF24" s="30"/>
      <c r="BG24" s="30"/>
    </row>
    <row r="25" spans="2:59" ht="22.05" customHeight="1" x14ac:dyDescent="0.35">
      <c r="B25" s="311"/>
      <c r="C25" s="82">
        <f ca="1">VLOOKUP(INT($Z19),$AS$5:$BB$44,4)</f>
        <v>9</v>
      </c>
      <c r="D25" s="312">
        <f ca="1">VLOOKUP(INT($Z$13),$AS$5:$BB$44,3)</f>
        <v>2</v>
      </c>
      <c r="E25" s="83">
        <f ca="1">VLOOKUP(INT($Z19),$AS$5:$BB$44,7)</f>
        <v>36</v>
      </c>
      <c r="F25" s="84"/>
      <c r="G25" s="331"/>
      <c r="I25" s="56"/>
      <c r="J25" s="311"/>
      <c r="K25" s="82">
        <f ca="1">C25</f>
        <v>9</v>
      </c>
      <c r="L25" s="312">
        <f t="shared" ca="1" si="0"/>
        <v>2</v>
      </c>
      <c r="M25" s="83">
        <f ca="1">E25</f>
        <v>36</v>
      </c>
      <c r="N25" s="84"/>
      <c r="O25" s="331"/>
      <c r="R25" s="74"/>
      <c r="S25" s="75">
        <v>13</v>
      </c>
      <c r="T25" s="75" t="str">
        <f t="shared" si="5"/>
        <v>S3</v>
      </c>
      <c r="U25" s="104" t="str">
        <f t="shared" ca="1" si="3"/>
        <v/>
      </c>
      <c r="V25" s="104"/>
      <c r="W25" s="105"/>
      <c r="X25" s="57"/>
      <c r="Y25" s="30"/>
      <c r="Z25" s="30"/>
      <c r="AA25" s="74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65"/>
      <c r="AR25" s="30"/>
      <c r="AS25" s="74">
        <v>21</v>
      </c>
      <c r="AT25" s="75" t="s">
        <v>80</v>
      </c>
      <c r="AU25" s="12">
        <f ca="1">AD28</f>
        <v>2</v>
      </c>
      <c r="AV25" s="12">
        <f ca="1">AD29</f>
        <v>9</v>
      </c>
      <c r="AW25" s="12" t="str">
        <f>AE28</f>
        <v>×</v>
      </c>
      <c r="AX25" s="12">
        <f ca="1">AF28</f>
        <v>8</v>
      </c>
      <c r="AY25" s="12">
        <f ca="1">AF29</f>
        <v>9</v>
      </c>
      <c r="AZ25" s="75" t="str">
        <f t="shared" si="1"/>
        <v>=</v>
      </c>
      <c r="BA25" s="75">
        <f ca="1">AG28</f>
        <v>16</v>
      </c>
      <c r="BB25" s="12">
        <f ca="1">AG29</f>
        <v>81</v>
      </c>
      <c r="BC25" s="65"/>
      <c r="BD25" s="30"/>
      <c r="BE25" s="30"/>
      <c r="BF25" s="30"/>
      <c r="BG25" s="30"/>
    </row>
    <row r="26" spans="2:59" ht="22.05" customHeight="1" x14ac:dyDescent="0.4">
      <c r="B26" s="311" t="s">
        <v>81</v>
      </c>
      <c r="C26" s="87">
        <f ca="1">VLOOKUP(INT($Z20),$AS$5:$BB$44,3)</f>
        <v>5</v>
      </c>
      <c r="D26" s="312" t="str">
        <f ca="1">VLOOKUP(INT($Z20),$AS$5:$BB$44,5)</f>
        <v>-</v>
      </c>
      <c r="E26" s="88">
        <f ca="1">VLOOKUP(INT($Z20),$AS$5:$BB$44,6)</f>
        <v>24</v>
      </c>
      <c r="F26" s="89"/>
      <c r="G26" s="331"/>
      <c r="I26" s="56"/>
      <c r="J26" s="311" t="s">
        <v>81</v>
      </c>
      <c r="K26" s="87">
        <f ca="1">C26</f>
        <v>5</v>
      </c>
      <c r="L26" s="312" t="str">
        <f t="shared" ca="1" si="0"/>
        <v>-</v>
      </c>
      <c r="M26" s="88">
        <f ca="1">E26</f>
        <v>24</v>
      </c>
      <c r="N26" s="89"/>
      <c r="O26" s="331"/>
      <c r="R26" s="74"/>
      <c r="S26" s="75">
        <v>14</v>
      </c>
      <c r="T26" s="75" t="str">
        <f t="shared" si="5"/>
        <v/>
      </c>
      <c r="U26" s="104" t="str">
        <f t="shared" ca="1" si="3"/>
        <v/>
      </c>
      <c r="V26" s="104"/>
      <c r="W26" s="105"/>
      <c r="X26" s="57"/>
      <c r="Y26" s="30"/>
      <c r="Z26" s="30"/>
      <c r="AA26" s="74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65"/>
      <c r="AR26" s="30"/>
      <c r="AS26" s="74">
        <v>22</v>
      </c>
      <c r="AT26" s="75" t="s">
        <v>82</v>
      </c>
      <c r="AU26" s="12">
        <f ca="1">AD30</f>
        <v>5</v>
      </c>
      <c r="AV26" s="12">
        <f ca="1">AD31</f>
        <v>2</v>
      </c>
      <c r="AW26" s="12" t="str">
        <f>AE30</f>
        <v>×</v>
      </c>
      <c r="AX26" s="12">
        <f ca="1">AF30</f>
        <v>4</v>
      </c>
      <c r="AY26" s="12">
        <f ca="1">AF31</f>
        <v>9</v>
      </c>
      <c r="AZ26" s="75" t="str">
        <f t="shared" si="1"/>
        <v>=</v>
      </c>
      <c r="BA26" s="75">
        <f ca="1">AG30</f>
        <v>20</v>
      </c>
      <c r="BB26" s="12">
        <f ca="1">AG31</f>
        <v>18</v>
      </c>
      <c r="BC26" s="65"/>
      <c r="BD26" s="30"/>
      <c r="BE26" s="30"/>
      <c r="BF26" s="30"/>
      <c r="BG26" s="30"/>
    </row>
    <row r="27" spans="2:59" ht="12" customHeight="1" x14ac:dyDescent="0.35">
      <c r="B27" s="311"/>
      <c r="C27" s="76" t="s">
        <v>35</v>
      </c>
      <c r="D27" s="312">
        <f ca="1">VLOOKUP(INT($Z$13),$AS$5:$BB$44,3)</f>
        <v>2</v>
      </c>
      <c r="E27" s="77" t="s">
        <v>35</v>
      </c>
      <c r="F27" s="78" t="s">
        <v>36</v>
      </c>
      <c r="G27" s="331"/>
      <c r="I27" s="56"/>
      <c r="J27" s="311"/>
      <c r="K27" s="76" t="s">
        <v>35</v>
      </c>
      <c r="L27" s="312">
        <f t="shared" ca="1" si="0"/>
        <v>2</v>
      </c>
      <c r="M27" s="77" t="s">
        <v>35</v>
      </c>
      <c r="N27" s="78" t="s">
        <v>36</v>
      </c>
      <c r="O27" s="331"/>
      <c r="R27" s="74"/>
      <c r="S27" s="75">
        <v>15</v>
      </c>
      <c r="T27" s="75" t="str">
        <f t="shared" si="5"/>
        <v/>
      </c>
      <c r="U27" s="104" t="str">
        <f t="shared" ca="1" si="3"/>
        <v/>
      </c>
      <c r="V27" s="104"/>
      <c r="W27" s="105"/>
      <c r="X27" s="57"/>
      <c r="Y27" s="30"/>
      <c r="Z27" s="30"/>
      <c r="AA27" s="74"/>
      <c r="AB27" s="12"/>
      <c r="AC27" s="75" t="s">
        <v>83</v>
      </c>
      <c r="AD27" s="12"/>
      <c r="AE27" s="12"/>
      <c r="AF27" s="12"/>
      <c r="AG27" s="75" t="s">
        <v>84</v>
      </c>
      <c r="AH27" s="12"/>
      <c r="AI27" s="75" t="s">
        <v>85</v>
      </c>
      <c r="AJ27" s="12"/>
      <c r="AK27" s="12"/>
      <c r="AL27" s="12"/>
      <c r="AM27" s="75" t="s">
        <v>84</v>
      </c>
      <c r="AN27" s="12"/>
      <c r="AO27" s="12"/>
      <c r="AP27" s="12"/>
      <c r="AQ27" s="65"/>
      <c r="AR27" s="30"/>
      <c r="AS27" s="74">
        <v>23</v>
      </c>
      <c r="AT27" s="75" t="s">
        <v>86</v>
      </c>
      <c r="AU27" s="12">
        <f ca="1">AD32</f>
        <v>4</v>
      </c>
      <c r="AV27" s="12">
        <f ca="1">AD33</f>
        <v>5</v>
      </c>
      <c r="AW27" s="12" t="str">
        <f>AE32</f>
        <v>×</v>
      </c>
      <c r="AX27" s="12">
        <f ca="1">AF32</f>
        <v>9</v>
      </c>
      <c r="AY27" s="12">
        <f ca="1">AF33</f>
        <v>4</v>
      </c>
      <c r="AZ27" s="75" t="str">
        <f t="shared" si="1"/>
        <v>=</v>
      </c>
      <c r="BA27" s="75">
        <f ca="1">AG32</f>
        <v>36</v>
      </c>
      <c r="BB27" s="12">
        <f ca="1">AG33</f>
        <v>20</v>
      </c>
      <c r="BC27" s="65"/>
      <c r="BD27" s="30"/>
      <c r="BE27" s="30"/>
      <c r="BF27" s="30"/>
      <c r="BG27" s="30"/>
    </row>
    <row r="28" spans="2:59" ht="22.05" customHeight="1" x14ac:dyDescent="0.35">
      <c r="B28" s="311"/>
      <c r="C28" s="82">
        <f ca="1">VLOOKUP(INT($Z20),$AS$5:$BB$44,4)</f>
        <v>6</v>
      </c>
      <c r="D28" s="312">
        <f ca="1">VLOOKUP(INT($Z$13),$AS$5:$BB$44,3)</f>
        <v>2</v>
      </c>
      <c r="E28" s="83">
        <f ca="1">VLOOKUP(INT($Z20),$AS$5:$BB$44,7)</f>
        <v>42</v>
      </c>
      <c r="F28" s="84"/>
      <c r="G28" s="331"/>
      <c r="I28" s="56"/>
      <c r="J28" s="311"/>
      <c r="K28" s="82">
        <f ca="1">C28</f>
        <v>6</v>
      </c>
      <c r="L28" s="312">
        <f t="shared" ca="1" si="0"/>
        <v>2</v>
      </c>
      <c r="M28" s="83">
        <f ca="1">E28</f>
        <v>42</v>
      </c>
      <c r="N28" s="84"/>
      <c r="O28" s="331"/>
      <c r="R28" s="74"/>
      <c r="S28" s="75">
        <v>16</v>
      </c>
      <c r="T28" s="75" t="str">
        <f t="shared" si="5"/>
        <v/>
      </c>
      <c r="U28" s="104" t="str">
        <f t="shared" ca="1" si="3"/>
        <v/>
      </c>
      <c r="V28" s="104"/>
      <c r="W28" s="105"/>
      <c r="X28" s="57"/>
      <c r="Y28" s="30"/>
      <c r="Z28" s="30"/>
      <c r="AA28" s="74"/>
      <c r="AB28" s="12"/>
      <c r="AC28" s="106" t="s">
        <v>33</v>
      </c>
      <c r="AD28" s="107">
        <f t="shared" ref="AD28:AD47" ca="1" si="6">INT(RAND()*8+2)</f>
        <v>2</v>
      </c>
      <c r="AE28" s="326" t="s">
        <v>40</v>
      </c>
      <c r="AF28" s="107">
        <f t="shared" ref="AF28:AF47" ca="1" si="7">INT(RAND()*8+2)</f>
        <v>8</v>
      </c>
      <c r="AG28" s="73">
        <f t="shared" ref="AG28:AG47" ca="1" si="8">AD28*AF28</f>
        <v>16</v>
      </c>
      <c r="AH28" s="12"/>
      <c r="AI28" s="106" t="s">
        <v>33</v>
      </c>
      <c r="AJ28" s="107">
        <f t="shared" ref="AJ28:AJ47" ca="1" si="9">INT(RAND()*8+2)</f>
        <v>9</v>
      </c>
      <c r="AK28" s="326" t="s">
        <v>45</v>
      </c>
      <c r="AL28" s="107">
        <f t="shared" ref="AL28:AL47" ca="1" si="10">INT(RAND()*8+2)</f>
        <v>7</v>
      </c>
      <c r="AM28" s="73">
        <f ca="1">AJ28*AL29</f>
        <v>36</v>
      </c>
      <c r="AN28" s="12"/>
      <c r="AO28" s="12"/>
      <c r="AP28" s="12"/>
      <c r="AQ28" s="65"/>
      <c r="AR28" s="30"/>
      <c r="AS28" s="74">
        <v>24</v>
      </c>
      <c r="AT28" s="75" t="s">
        <v>87</v>
      </c>
      <c r="AU28" s="12">
        <f ca="1">AD34</f>
        <v>6</v>
      </c>
      <c r="AV28" s="12">
        <f ca="1">AD35</f>
        <v>7</v>
      </c>
      <c r="AW28" s="12" t="str">
        <f>AE34</f>
        <v>×</v>
      </c>
      <c r="AX28" s="12">
        <f ca="1">AF34</f>
        <v>3</v>
      </c>
      <c r="AY28" s="12">
        <f ca="1">AF35</f>
        <v>2</v>
      </c>
      <c r="AZ28" s="75" t="str">
        <f t="shared" si="1"/>
        <v>=</v>
      </c>
      <c r="BA28" s="75">
        <f ca="1">AG34</f>
        <v>18</v>
      </c>
      <c r="BB28" s="12">
        <f ca="1">AG35</f>
        <v>14</v>
      </c>
      <c r="BC28" s="65"/>
      <c r="BD28" s="30"/>
      <c r="BE28" s="30"/>
      <c r="BF28" s="30"/>
      <c r="BG28" s="30"/>
    </row>
    <row r="29" spans="2:59" ht="22.05" customHeight="1" x14ac:dyDescent="0.4">
      <c r="B29" s="311" t="s">
        <v>88</v>
      </c>
      <c r="C29" s="87">
        <f ca="1">VLOOKUP(INT($Z21),$AS$5:$BB$44,3)</f>
        <v>9</v>
      </c>
      <c r="D29" s="312" t="str">
        <f ca="1">VLOOKUP(INT($Z21),$AS$5:$BB$44,5)</f>
        <v>÷</v>
      </c>
      <c r="E29" s="88">
        <f ca="1">VLOOKUP(INT($Z21),$AS$5:$BB$44,6)</f>
        <v>7</v>
      </c>
      <c r="F29" s="89"/>
      <c r="G29" s="331"/>
      <c r="I29" s="56"/>
      <c r="J29" s="311" t="s">
        <v>88</v>
      </c>
      <c r="K29" s="87">
        <f ca="1">C29</f>
        <v>9</v>
      </c>
      <c r="L29" s="312" t="str">
        <f t="shared" ca="1" si="0"/>
        <v>÷</v>
      </c>
      <c r="M29" s="88">
        <f ca="1">E29</f>
        <v>7</v>
      </c>
      <c r="N29" s="89"/>
      <c r="O29" s="331"/>
      <c r="R29" s="74"/>
      <c r="S29" s="75">
        <v>17</v>
      </c>
      <c r="T29" s="75" t="str">
        <f t="shared" si="5"/>
        <v/>
      </c>
      <c r="U29" s="104" t="str">
        <f t="shared" ca="1" si="3"/>
        <v/>
      </c>
      <c r="V29" s="104"/>
      <c r="W29" s="105"/>
      <c r="X29" s="57"/>
      <c r="Y29" s="30"/>
      <c r="Z29" s="30"/>
      <c r="AA29" s="74"/>
      <c r="AB29" s="12"/>
      <c r="AC29" s="80"/>
      <c r="AD29" s="108">
        <f t="shared" ca="1" si="6"/>
        <v>9</v>
      </c>
      <c r="AE29" s="326"/>
      <c r="AF29" s="108">
        <f t="shared" ca="1" si="7"/>
        <v>9</v>
      </c>
      <c r="AG29" s="29">
        <f t="shared" ca="1" si="8"/>
        <v>81</v>
      </c>
      <c r="AH29" s="12"/>
      <c r="AI29" s="80"/>
      <c r="AJ29" s="108">
        <f t="shared" ca="1" si="9"/>
        <v>4</v>
      </c>
      <c r="AK29" s="326"/>
      <c r="AL29" s="108">
        <f t="shared" ca="1" si="10"/>
        <v>4</v>
      </c>
      <c r="AM29" s="29">
        <f ca="1">AL28*AJ29</f>
        <v>28</v>
      </c>
      <c r="AN29" s="12"/>
      <c r="AO29" s="12"/>
      <c r="AP29" s="12"/>
      <c r="AQ29" s="65"/>
      <c r="AR29" s="30"/>
      <c r="AS29" s="74">
        <v>25</v>
      </c>
      <c r="AT29" s="75" t="s">
        <v>89</v>
      </c>
      <c r="AU29" s="12">
        <f ca="1">AD36</f>
        <v>8</v>
      </c>
      <c r="AV29" s="12">
        <f ca="1">AD37</f>
        <v>8</v>
      </c>
      <c r="AW29" s="12" t="str">
        <f>AE36</f>
        <v>×</v>
      </c>
      <c r="AX29" s="12">
        <f ca="1">AF36</f>
        <v>4</v>
      </c>
      <c r="AY29" s="12">
        <f ca="1">AF37</f>
        <v>3</v>
      </c>
      <c r="AZ29" s="75" t="str">
        <f t="shared" si="1"/>
        <v>=</v>
      </c>
      <c r="BA29" s="75">
        <f ca="1">AG36</f>
        <v>32</v>
      </c>
      <c r="BB29" s="12">
        <f ca="1">AG37</f>
        <v>24</v>
      </c>
      <c r="BC29" s="65"/>
      <c r="BD29" s="30"/>
      <c r="BE29" s="30"/>
      <c r="BF29" s="30"/>
      <c r="BG29" s="30"/>
    </row>
    <row r="30" spans="2:59" ht="12" customHeight="1" x14ac:dyDescent="0.35">
      <c r="B30" s="311"/>
      <c r="C30" s="76" t="s">
        <v>35</v>
      </c>
      <c r="D30" s="312">
        <f ca="1">VLOOKUP(INT($Z$13),$AS$5:$BB$44,3)</f>
        <v>2</v>
      </c>
      <c r="E30" s="77" t="s">
        <v>35</v>
      </c>
      <c r="F30" s="78" t="s">
        <v>36</v>
      </c>
      <c r="G30" s="331"/>
      <c r="I30" s="56"/>
      <c r="J30" s="311"/>
      <c r="K30" s="76" t="s">
        <v>35</v>
      </c>
      <c r="L30" s="312">
        <f t="shared" ca="1" si="0"/>
        <v>2</v>
      </c>
      <c r="M30" s="77" t="s">
        <v>35</v>
      </c>
      <c r="N30" s="78" t="s">
        <v>36</v>
      </c>
      <c r="O30" s="331"/>
      <c r="R30" s="74"/>
      <c r="S30" s="75">
        <v>18</v>
      </c>
      <c r="T30" s="75" t="str">
        <f t="shared" si="5"/>
        <v/>
      </c>
      <c r="U30" s="104" t="str">
        <f t="shared" ca="1" si="3"/>
        <v/>
      </c>
      <c r="V30" s="104"/>
      <c r="W30" s="105"/>
      <c r="X30" s="57"/>
      <c r="Y30" s="30"/>
      <c r="Z30" s="30"/>
      <c r="AA30" s="74"/>
      <c r="AB30" s="12"/>
      <c r="AC30" s="106" t="s">
        <v>41</v>
      </c>
      <c r="AD30" s="107">
        <f t="shared" ca="1" si="6"/>
        <v>5</v>
      </c>
      <c r="AE30" s="326" t="s">
        <v>40</v>
      </c>
      <c r="AF30" s="107">
        <f t="shared" ca="1" si="7"/>
        <v>4</v>
      </c>
      <c r="AG30" s="73">
        <f t="shared" ca="1" si="8"/>
        <v>20</v>
      </c>
      <c r="AH30" s="12"/>
      <c r="AI30" s="106" t="s">
        <v>41</v>
      </c>
      <c r="AJ30" s="107">
        <f t="shared" ca="1" si="9"/>
        <v>3</v>
      </c>
      <c r="AK30" s="326" t="s">
        <v>45</v>
      </c>
      <c r="AL30" s="107">
        <f t="shared" ca="1" si="10"/>
        <v>8</v>
      </c>
      <c r="AM30" s="73">
        <f ca="1">AJ30*AL31</f>
        <v>9</v>
      </c>
      <c r="AN30" s="12"/>
      <c r="AO30" s="12"/>
      <c r="AP30" s="12"/>
      <c r="AQ30" s="65"/>
      <c r="AR30" s="30"/>
      <c r="AS30" s="74">
        <v>26</v>
      </c>
      <c r="AT30" s="75" t="s">
        <v>90</v>
      </c>
      <c r="AU30" s="12">
        <f ca="1">AD38</f>
        <v>2</v>
      </c>
      <c r="AV30" s="12">
        <f ca="1">AD39</f>
        <v>8</v>
      </c>
      <c r="AW30" s="12" t="str">
        <f>AE38</f>
        <v>×</v>
      </c>
      <c r="AX30" s="12">
        <f ca="1">AF38</f>
        <v>2</v>
      </c>
      <c r="AY30" s="12">
        <f ca="1">AF39</f>
        <v>7</v>
      </c>
      <c r="AZ30" s="75" t="str">
        <f t="shared" si="1"/>
        <v>=</v>
      </c>
      <c r="BA30" s="75">
        <f ca="1">AG38</f>
        <v>4</v>
      </c>
      <c r="BB30" s="12">
        <f ca="1">AG39</f>
        <v>56</v>
      </c>
      <c r="BC30" s="65"/>
      <c r="BD30" s="30"/>
      <c r="BE30" s="30"/>
      <c r="BF30" s="30"/>
      <c r="BG30" s="30"/>
    </row>
    <row r="31" spans="2:59" ht="22.05" customHeight="1" x14ac:dyDescent="0.35">
      <c r="B31" s="311"/>
      <c r="C31" s="82">
        <f ca="1">VLOOKUP(INT($Z21),$AS$5:$BB$44,4)</f>
        <v>4</v>
      </c>
      <c r="D31" s="312">
        <f ca="1">VLOOKUP(INT($Z$13),$AS$5:$BB$44,3)</f>
        <v>2</v>
      </c>
      <c r="E31" s="83">
        <f ca="1">VLOOKUP(INT($Z21),$AS$5:$BB$44,7)</f>
        <v>4</v>
      </c>
      <c r="F31" s="84"/>
      <c r="G31" s="331"/>
      <c r="I31" s="56"/>
      <c r="J31" s="311"/>
      <c r="K31" s="82">
        <f ca="1">C31</f>
        <v>4</v>
      </c>
      <c r="L31" s="312">
        <f t="shared" ca="1" si="0"/>
        <v>2</v>
      </c>
      <c r="M31" s="83">
        <f ca="1">E31</f>
        <v>4</v>
      </c>
      <c r="N31" s="84"/>
      <c r="O31" s="331"/>
      <c r="R31" s="74"/>
      <c r="S31" s="75">
        <v>19</v>
      </c>
      <c r="T31" s="75" t="str">
        <f t="shared" si="5"/>
        <v/>
      </c>
      <c r="U31" s="104" t="str">
        <f t="shared" ca="1" si="3"/>
        <v/>
      </c>
      <c r="V31" s="104"/>
      <c r="W31" s="105"/>
      <c r="X31" s="57"/>
      <c r="Y31" s="30"/>
      <c r="Z31" s="30"/>
      <c r="AA31" s="74"/>
      <c r="AB31" s="12"/>
      <c r="AC31" s="80"/>
      <c r="AD31" s="108">
        <f t="shared" ca="1" si="6"/>
        <v>2</v>
      </c>
      <c r="AE31" s="326"/>
      <c r="AF31" s="108">
        <f t="shared" ca="1" si="7"/>
        <v>9</v>
      </c>
      <c r="AG31" s="29">
        <f t="shared" ca="1" si="8"/>
        <v>18</v>
      </c>
      <c r="AH31" s="12"/>
      <c r="AI31" s="80"/>
      <c r="AJ31" s="108">
        <f t="shared" ca="1" si="9"/>
        <v>2</v>
      </c>
      <c r="AK31" s="326"/>
      <c r="AL31" s="108">
        <f t="shared" ca="1" si="10"/>
        <v>3</v>
      </c>
      <c r="AM31" s="29">
        <f ca="1">AL30*AJ31</f>
        <v>16</v>
      </c>
      <c r="AN31" s="12"/>
      <c r="AO31" s="12"/>
      <c r="AP31" s="12"/>
      <c r="AQ31" s="65"/>
      <c r="AR31" s="30"/>
      <c r="AS31" s="74">
        <v>27</v>
      </c>
      <c r="AT31" s="75" t="s">
        <v>91</v>
      </c>
      <c r="AU31" s="12">
        <f ca="1">AD40</f>
        <v>5</v>
      </c>
      <c r="AV31" s="12">
        <f ca="1">AD41</f>
        <v>4</v>
      </c>
      <c r="AW31" s="12" t="str">
        <f>AE40</f>
        <v>×</v>
      </c>
      <c r="AX31" s="12">
        <f ca="1">AF40</f>
        <v>3</v>
      </c>
      <c r="AY31" s="12">
        <f ca="1">AF41</f>
        <v>5</v>
      </c>
      <c r="AZ31" s="75" t="str">
        <f t="shared" si="1"/>
        <v>=</v>
      </c>
      <c r="BA31" s="75">
        <f ca="1">AG40</f>
        <v>15</v>
      </c>
      <c r="BB31" s="12">
        <f ca="1">AG41</f>
        <v>20</v>
      </c>
      <c r="BC31" s="65"/>
      <c r="BD31" s="30"/>
      <c r="BE31" s="30"/>
      <c r="BF31" s="30"/>
      <c r="BG31" s="30"/>
    </row>
    <row r="32" spans="2:59" ht="22.05" customHeight="1" x14ac:dyDescent="0.4">
      <c r="B32" s="313" t="s">
        <v>92</v>
      </c>
      <c r="C32" s="87">
        <f ca="1">VLOOKUP(INT($Z22),$AS$5:$BB$44,3)</f>
        <v>2</v>
      </c>
      <c r="D32" s="314" t="str">
        <f ca="1">VLOOKUP(INT($Z22),$AS$5:$BB$44,5)</f>
        <v>×</v>
      </c>
      <c r="E32" s="88">
        <f ca="1">VLOOKUP(INT($Z22),$AS$5:$BB$44,6)</f>
        <v>8</v>
      </c>
      <c r="F32" s="89"/>
      <c r="G32" s="330"/>
      <c r="I32" s="56"/>
      <c r="J32" s="313" t="s">
        <v>92</v>
      </c>
      <c r="K32" s="87">
        <f ca="1">C32</f>
        <v>2</v>
      </c>
      <c r="L32" s="314" t="str">
        <f t="shared" ca="1" si="0"/>
        <v>×</v>
      </c>
      <c r="M32" s="88">
        <f ca="1">E32</f>
        <v>8</v>
      </c>
      <c r="N32" s="89"/>
      <c r="O32" s="330"/>
      <c r="R32" s="74"/>
      <c r="S32" s="75">
        <v>20</v>
      </c>
      <c r="T32" s="75" t="str">
        <f t="shared" si="5"/>
        <v/>
      </c>
      <c r="U32" s="104" t="str">
        <f t="shared" ca="1" si="3"/>
        <v/>
      </c>
      <c r="V32" s="104"/>
      <c r="W32" s="105"/>
      <c r="X32" s="57"/>
      <c r="Y32" s="30"/>
      <c r="Z32" s="30"/>
      <c r="AA32" s="74"/>
      <c r="AB32" s="12"/>
      <c r="AC32" s="106" t="s">
        <v>48</v>
      </c>
      <c r="AD32" s="107">
        <f t="shared" ca="1" si="6"/>
        <v>4</v>
      </c>
      <c r="AE32" s="326" t="s">
        <v>40</v>
      </c>
      <c r="AF32" s="107">
        <f t="shared" ca="1" si="7"/>
        <v>9</v>
      </c>
      <c r="AG32" s="73">
        <f t="shared" ca="1" si="8"/>
        <v>36</v>
      </c>
      <c r="AH32" s="12"/>
      <c r="AI32" s="106" t="s">
        <v>48</v>
      </c>
      <c r="AJ32" s="107">
        <f t="shared" ca="1" si="9"/>
        <v>6</v>
      </c>
      <c r="AK32" s="326" t="s">
        <v>45</v>
      </c>
      <c r="AL32" s="107">
        <f t="shared" ca="1" si="10"/>
        <v>8</v>
      </c>
      <c r="AM32" s="73">
        <f ca="1">AJ32*AL33</f>
        <v>54</v>
      </c>
      <c r="AN32" s="12"/>
      <c r="AO32" s="12"/>
      <c r="AP32" s="12"/>
      <c r="AQ32" s="65"/>
      <c r="AR32" s="30"/>
      <c r="AS32" s="74">
        <v>28</v>
      </c>
      <c r="AT32" s="75" t="s">
        <v>93</v>
      </c>
      <c r="AU32" s="12">
        <f ca="1">AD42</f>
        <v>7</v>
      </c>
      <c r="AV32" s="12">
        <f ca="1">AD43</f>
        <v>3</v>
      </c>
      <c r="AW32" s="12" t="str">
        <f>AE42</f>
        <v>×</v>
      </c>
      <c r="AX32" s="12">
        <f ca="1">AF42</f>
        <v>7</v>
      </c>
      <c r="AY32" s="12">
        <f ca="1">AF43</f>
        <v>9</v>
      </c>
      <c r="AZ32" s="75" t="str">
        <f t="shared" si="1"/>
        <v>=</v>
      </c>
      <c r="BA32" s="75">
        <f ca="1">AG42</f>
        <v>49</v>
      </c>
      <c r="BB32" s="12">
        <f ca="1">AG43</f>
        <v>27</v>
      </c>
      <c r="BC32" s="65"/>
      <c r="BD32" s="30"/>
      <c r="BE32" s="30"/>
      <c r="BF32" s="30"/>
      <c r="BG32" s="30"/>
    </row>
    <row r="33" spans="1:59" ht="12" customHeight="1" x14ac:dyDescent="0.35">
      <c r="B33" s="313"/>
      <c r="C33" s="76" t="s">
        <v>35</v>
      </c>
      <c r="D33" s="314">
        <f ca="1">VLOOKUP(INT($Z$13),$AS$5:$BB$44,3)</f>
        <v>2</v>
      </c>
      <c r="E33" s="77" t="s">
        <v>35</v>
      </c>
      <c r="F33" s="78" t="s">
        <v>36</v>
      </c>
      <c r="G33" s="330"/>
      <c r="I33" s="56"/>
      <c r="J33" s="313"/>
      <c r="K33" s="76" t="s">
        <v>35</v>
      </c>
      <c r="L33" s="314">
        <f t="shared" ca="1" si="0"/>
        <v>2</v>
      </c>
      <c r="M33" s="77" t="s">
        <v>35</v>
      </c>
      <c r="N33" s="78" t="s">
        <v>36</v>
      </c>
      <c r="O33" s="330"/>
      <c r="R33" s="74"/>
      <c r="S33" s="75">
        <v>21</v>
      </c>
      <c r="T33" s="75" t="str">
        <f t="shared" ref="T33:T42" si="11">IF($U$8&gt;(S33-21),AT25,"")</f>
        <v>M1</v>
      </c>
      <c r="U33" s="104" t="str">
        <f t="shared" ca="1" si="3"/>
        <v/>
      </c>
      <c r="V33" s="104"/>
      <c r="W33" s="105"/>
      <c r="X33" s="57"/>
      <c r="Y33" s="30"/>
      <c r="Z33" s="30"/>
      <c r="AA33" s="74"/>
      <c r="AB33" s="12"/>
      <c r="AC33" s="80"/>
      <c r="AD33" s="108">
        <f t="shared" ca="1" si="6"/>
        <v>5</v>
      </c>
      <c r="AE33" s="326"/>
      <c r="AF33" s="108">
        <f t="shared" ca="1" si="7"/>
        <v>4</v>
      </c>
      <c r="AG33" s="29">
        <f t="shared" ca="1" si="8"/>
        <v>20</v>
      </c>
      <c r="AH33" s="12"/>
      <c r="AI33" s="80"/>
      <c r="AJ33" s="108">
        <f t="shared" ca="1" si="9"/>
        <v>6</v>
      </c>
      <c r="AK33" s="326"/>
      <c r="AL33" s="108">
        <f t="shared" ca="1" si="10"/>
        <v>9</v>
      </c>
      <c r="AM33" s="29">
        <f ca="1">AL32*AJ33</f>
        <v>48</v>
      </c>
      <c r="AN33" s="12"/>
      <c r="AO33" s="12"/>
      <c r="AP33" s="12"/>
      <c r="AQ33" s="65"/>
      <c r="AR33" s="30"/>
      <c r="AS33" s="74">
        <v>29</v>
      </c>
      <c r="AT33" s="75" t="s">
        <v>94</v>
      </c>
      <c r="AU33" s="12">
        <f ca="1">AD44</f>
        <v>3</v>
      </c>
      <c r="AV33" s="12">
        <f ca="1">AD45</f>
        <v>2</v>
      </c>
      <c r="AW33" s="12" t="str">
        <f>AE44</f>
        <v>×</v>
      </c>
      <c r="AX33" s="12">
        <f ca="1">AF44</f>
        <v>3</v>
      </c>
      <c r="AY33" s="12">
        <f ca="1">AF45</f>
        <v>8</v>
      </c>
      <c r="AZ33" s="75" t="str">
        <f t="shared" si="1"/>
        <v>=</v>
      </c>
      <c r="BA33" s="75">
        <f ca="1">AG44</f>
        <v>9</v>
      </c>
      <c r="BB33" s="12">
        <f ca="1">AG45</f>
        <v>16</v>
      </c>
      <c r="BC33" s="65"/>
      <c r="BD33" s="30"/>
      <c r="BE33" s="30"/>
      <c r="BF33" s="30"/>
      <c r="BG33" s="30"/>
    </row>
    <row r="34" spans="1:59" ht="22.05" customHeight="1" x14ac:dyDescent="0.35">
      <c r="B34" s="313"/>
      <c r="C34" s="109">
        <f ca="1">VLOOKUP(INT($Z22),$AS$5:$BB$44,4)</f>
        <v>9</v>
      </c>
      <c r="D34" s="314">
        <f ca="1">VLOOKUP(INT($Z$13),$AS$5:$BB$44,3)</f>
        <v>2</v>
      </c>
      <c r="E34" s="110">
        <f ca="1">VLOOKUP(INT($Z22),$AS$5:$BB$44,7)</f>
        <v>9</v>
      </c>
      <c r="F34" s="111"/>
      <c r="G34" s="330"/>
      <c r="I34" s="56"/>
      <c r="J34" s="313"/>
      <c r="K34" s="109">
        <f ca="1">C34</f>
        <v>9</v>
      </c>
      <c r="L34" s="314">
        <f t="shared" ca="1" si="0"/>
        <v>2</v>
      </c>
      <c r="M34" s="110">
        <f ca="1">E34</f>
        <v>9</v>
      </c>
      <c r="N34" s="111"/>
      <c r="O34" s="330"/>
      <c r="R34" s="74"/>
      <c r="S34" s="75">
        <v>22</v>
      </c>
      <c r="T34" s="75" t="str">
        <f t="shared" si="11"/>
        <v/>
      </c>
      <c r="U34" s="104" t="str">
        <f t="shared" ca="1" si="3"/>
        <v/>
      </c>
      <c r="V34" s="104"/>
      <c r="W34" s="105"/>
      <c r="X34" s="57"/>
      <c r="Y34" s="30"/>
      <c r="Z34" s="30"/>
      <c r="AA34" s="74"/>
      <c r="AB34" s="12"/>
      <c r="AC34" s="106" t="s">
        <v>53</v>
      </c>
      <c r="AD34" s="107">
        <f t="shared" ca="1" si="6"/>
        <v>6</v>
      </c>
      <c r="AE34" s="326" t="s">
        <v>40</v>
      </c>
      <c r="AF34" s="107">
        <f t="shared" ca="1" si="7"/>
        <v>3</v>
      </c>
      <c r="AG34" s="73">
        <f t="shared" ca="1" si="8"/>
        <v>18</v>
      </c>
      <c r="AH34" s="12"/>
      <c r="AI34" s="106" t="s">
        <v>53</v>
      </c>
      <c r="AJ34" s="107">
        <f t="shared" ca="1" si="9"/>
        <v>2</v>
      </c>
      <c r="AK34" s="326" t="s">
        <v>45</v>
      </c>
      <c r="AL34" s="107">
        <f t="shared" ca="1" si="10"/>
        <v>2</v>
      </c>
      <c r="AM34" s="73">
        <f ca="1">AJ34*AL35</f>
        <v>14</v>
      </c>
      <c r="AN34" s="12"/>
      <c r="AO34" s="12"/>
      <c r="AP34" s="12"/>
      <c r="AQ34" s="65"/>
      <c r="AR34" s="30"/>
      <c r="AS34" s="74">
        <v>30</v>
      </c>
      <c r="AT34" s="75" t="s">
        <v>95</v>
      </c>
      <c r="AU34" s="12">
        <f ca="1">AD46</f>
        <v>2</v>
      </c>
      <c r="AV34" s="12">
        <f ca="1">AD47</f>
        <v>8</v>
      </c>
      <c r="AW34" s="12" t="str">
        <f>AE46</f>
        <v>×</v>
      </c>
      <c r="AX34" s="12">
        <f ca="1">AF46</f>
        <v>6</v>
      </c>
      <c r="AY34" s="12">
        <f ca="1">AF47</f>
        <v>7</v>
      </c>
      <c r="AZ34" s="75" t="str">
        <f t="shared" si="1"/>
        <v>=</v>
      </c>
      <c r="BA34" s="75">
        <f ca="1">AG46</f>
        <v>12</v>
      </c>
      <c r="BB34" s="12">
        <f ca="1">AG47</f>
        <v>56</v>
      </c>
      <c r="BC34" s="65"/>
      <c r="BD34" s="30"/>
      <c r="BE34" s="30"/>
      <c r="BF34" s="30"/>
      <c r="BG34" s="30"/>
    </row>
    <row r="35" spans="1:59" ht="31.15" customHeight="1" x14ac:dyDescent="0.35">
      <c r="I35" s="56"/>
      <c r="R35" s="74"/>
      <c r="S35" s="75">
        <v>23</v>
      </c>
      <c r="T35" s="75" t="str">
        <f t="shared" si="11"/>
        <v/>
      </c>
      <c r="U35" s="104" t="str">
        <f t="shared" ca="1" si="3"/>
        <v/>
      </c>
      <c r="V35" s="104"/>
      <c r="W35" s="105"/>
      <c r="X35" s="57"/>
      <c r="Y35" s="30"/>
      <c r="Z35" s="30"/>
      <c r="AA35" s="74"/>
      <c r="AB35" s="12"/>
      <c r="AC35" s="80"/>
      <c r="AD35" s="108">
        <f t="shared" ca="1" si="6"/>
        <v>7</v>
      </c>
      <c r="AE35" s="326"/>
      <c r="AF35" s="108">
        <f t="shared" ca="1" si="7"/>
        <v>2</v>
      </c>
      <c r="AG35" s="29">
        <f t="shared" ca="1" si="8"/>
        <v>14</v>
      </c>
      <c r="AH35" s="12"/>
      <c r="AI35" s="80"/>
      <c r="AJ35" s="108">
        <f t="shared" ca="1" si="9"/>
        <v>4</v>
      </c>
      <c r="AK35" s="326"/>
      <c r="AL35" s="108">
        <f t="shared" ca="1" si="10"/>
        <v>7</v>
      </c>
      <c r="AM35" s="29">
        <f ca="1">AL34*AJ35</f>
        <v>8</v>
      </c>
      <c r="AN35" s="12"/>
      <c r="AO35" s="12"/>
      <c r="AP35" s="12"/>
      <c r="AQ35" s="65"/>
      <c r="AR35" s="30"/>
      <c r="AS35" s="74">
        <v>31</v>
      </c>
      <c r="AT35" s="75" t="s">
        <v>96</v>
      </c>
      <c r="AU35" s="12">
        <f ca="1">AJ28</f>
        <v>9</v>
      </c>
      <c r="AV35" s="12">
        <f ca="1">AJ29</f>
        <v>4</v>
      </c>
      <c r="AW35" s="75" t="str">
        <f>AK28</f>
        <v>÷</v>
      </c>
      <c r="AX35" s="12">
        <f ca="1">AL28</f>
        <v>7</v>
      </c>
      <c r="AY35" s="12">
        <f ca="1">AL29</f>
        <v>4</v>
      </c>
      <c r="AZ35" s="75" t="str">
        <f t="shared" si="1"/>
        <v>=</v>
      </c>
      <c r="BA35" s="12">
        <f ca="1">AM28</f>
        <v>36</v>
      </c>
      <c r="BB35" s="12">
        <f ca="1">AM29</f>
        <v>28</v>
      </c>
      <c r="BC35" s="65"/>
      <c r="BD35" s="30"/>
      <c r="BE35" s="30"/>
      <c r="BF35" s="30"/>
      <c r="BG35" s="30"/>
    </row>
    <row r="36" spans="1:59" ht="13.15" customHeight="1" x14ac:dyDescent="0.35">
      <c r="A36" s="112"/>
      <c r="B36" s="112"/>
      <c r="C36" s="112"/>
      <c r="D36" s="112"/>
      <c r="E36" s="112"/>
      <c r="F36" s="112"/>
      <c r="G36" s="112"/>
      <c r="H36" s="112"/>
      <c r="I36" s="113"/>
      <c r="J36" s="112"/>
      <c r="K36" s="112"/>
      <c r="L36" s="112"/>
      <c r="M36" s="112"/>
      <c r="N36" s="112"/>
      <c r="O36" s="112"/>
      <c r="P36" s="112"/>
      <c r="R36" s="74"/>
      <c r="S36" s="75">
        <v>24</v>
      </c>
      <c r="T36" s="75" t="str">
        <f t="shared" si="11"/>
        <v/>
      </c>
      <c r="U36" s="104" t="str">
        <f t="shared" ca="1" si="3"/>
        <v/>
      </c>
      <c r="V36" s="104"/>
      <c r="W36" s="105"/>
      <c r="X36" s="57"/>
      <c r="Y36" s="30"/>
      <c r="Z36" s="30"/>
      <c r="AA36" s="74"/>
      <c r="AB36" s="12"/>
      <c r="AC36" s="106" t="s">
        <v>58</v>
      </c>
      <c r="AD36" s="107">
        <f t="shared" ca="1" si="6"/>
        <v>8</v>
      </c>
      <c r="AE36" s="326" t="s">
        <v>40</v>
      </c>
      <c r="AF36" s="107">
        <f t="shared" ca="1" si="7"/>
        <v>4</v>
      </c>
      <c r="AG36" s="73">
        <f t="shared" ca="1" si="8"/>
        <v>32</v>
      </c>
      <c r="AH36" s="12"/>
      <c r="AI36" s="106" t="s">
        <v>58</v>
      </c>
      <c r="AJ36" s="107">
        <f t="shared" ca="1" si="9"/>
        <v>6</v>
      </c>
      <c r="AK36" s="326" t="s">
        <v>45</v>
      </c>
      <c r="AL36" s="107">
        <f t="shared" ca="1" si="10"/>
        <v>4</v>
      </c>
      <c r="AM36" s="73">
        <f ca="1">AJ36*AL37</f>
        <v>30</v>
      </c>
      <c r="AN36" s="12"/>
      <c r="AO36" s="12"/>
      <c r="AP36" s="12"/>
      <c r="AQ36" s="65"/>
      <c r="AR36" s="30"/>
      <c r="AS36" s="74">
        <v>32</v>
      </c>
      <c r="AT36" s="75" t="s">
        <v>97</v>
      </c>
      <c r="AU36" s="12">
        <f ca="1">AJ30</f>
        <v>3</v>
      </c>
      <c r="AV36" s="12">
        <f ca="1">AJ31</f>
        <v>2</v>
      </c>
      <c r="AW36" s="75" t="str">
        <f>AK30</f>
        <v>÷</v>
      </c>
      <c r="AX36" s="12">
        <f ca="1">AL30</f>
        <v>8</v>
      </c>
      <c r="AY36" s="12">
        <f ca="1">AL31</f>
        <v>3</v>
      </c>
      <c r="AZ36" s="75" t="str">
        <f t="shared" si="1"/>
        <v>=</v>
      </c>
      <c r="BA36" s="12">
        <f ca="1">AM30</f>
        <v>9</v>
      </c>
      <c r="BB36" s="12">
        <f ca="1">AM31</f>
        <v>16</v>
      </c>
      <c r="BC36" s="65"/>
      <c r="BD36" s="30"/>
      <c r="BE36" s="30"/>
      <c r="BF36" s="30"/>
      <c r="BG36" s="30"/>
    </row>
    <row r="37" spans="1:59" ht="13.15" customHeight="1" x14ac:dyDescent="0.35">
      <c r="I37" s="56"/>
      <c r="R37" s="74"/>
      <c r="S37" s="75">
        <v>25</v>
      </c>
      <c r="T37" s="75" t="str">
        <f t="shared" si="11"/>
        <v/>
      </c>
      <c r="U37" s="104" t="str">
        <f t="shared" ca="1" si="3"/>
        <v/>
      </c>
      <c r="V37" s="104"/>
      <c r="W37" s="105"/>
      <c r="X37" s="57"/>
      <c r="Y37" s="30"/>
      <c r="Z37" s="30"/>
      <c r="AA37" s="74"/>
      <c r="AB37" s="12"/>
      <c r="AC37" s="80"/>
      <c r="AD37" s="108">
        <f t="shared" ca="1" si="6"/>
        <v>8</v>
      </c>
      <c r="AE37" s="326"/>
      <c r="AF37" s="108">
        <f t="shared" ca="1" si="7"/>
        <v>3</v>
      </c>
      <c r="AG37" s="29">
        <f t="shared" ca="1" si="8"/>
        <v>24</v>
      </c>
      <c r="AH37" s="12"/>
      <c r="AI37" s="80"/>
      <c r="AJ37" s="108">
        <f t="shared" ca="1" si="9"/>
        <v>8</v>
      </c>
      <c r="AK37" s="326"/>
      <c r="AL37" s="108">
        <f t="shared" ca="1" si="10"/>
        <v>5</v>
      </c>
      <c r="AM37" s="29">
        <f ca="1">AL36*AJ37</f>
        <v>32</v>
      </c>
      <c r="AN37" s="12"/>
      <c r="AO37" s="12"/>
      <c r="AP37" s="12"/>
      <c r="AQ37" s="65"/>
      <c r="AR37" s="30"/>
      <c r="AS37" s="74">
        <v>33</v>
      </c>
      <c r="AT37" s="75" t="s">
        <v>98</v>
      </c>
      <c r="AU37" s="12">
        <f ca="1">AJ32</f>
        <v>6</v>
      </c>
      <c r="AV37" s="12">
        <f ca="1">AJ33</f>
        <v>6</v>
      </c>
      <c r="AW37" s="75" t="str">
        <f>AK32</f>
        <v>÷</v>
      </c>
      <c r="AX37" s="12">
        <f ca="1">AL32</f>
        <v>8</v>
      </c>
      <c r="AY37" s="12">
        <f ca="1">AL33</f>
        <v>9</v>
      </c>
      <c r="AZ37" s="75" t="str">
        <f t="shared" si="1"/>
        <v>=</v>
      </c>
      <c r="BA37" s="12">
        <f ca="1">AM32</f>
        <v>54</v>
      </c>
      <c r="BB37" s="12">
        <f ca="1">AM33</f>
        <v>48</v>
      </c>
      <c r="BC37" s="65"/>
      <c r="BD37" s="30"/>
      <c r="BE37" s="30"/>
      <c r="BF37" s="30"/>
      <c r="BG37" s="30"/>
    </row>
    <row r="38" spans="1:59" ht="12.75" customHeight="1" thickBot="1" x14ac:dyDescent="0.4">
      <c r="I38" s="56"/>
      <c r="R38" s="74"/>
      <c r="S38" s="75">
        <v>26</v>
      </c>
      <c r="T38" s="75" t="str">
        <f t="shared" si="11"/>
        <v/>
      </c>
      <c r="U38" s="104" t="str">
        <f t="shared" ca="1" si="3"/>
        <v/>
      </c>
      <c r="V38" s="104"/>
      <c r="W38" s="105"/>
      <c r="X38" s="57"/>
      <c r="Y38" s="30"/>
      <c r="Z38" s="30"/>
      <c r="AA38" s="74"/>
      <c r="AB38" s="12"/>
      <c r="AC38" s="106" t="s">
        <v>62</v>
      </c>
      <c r="AD38" s="107">
        <f t="shared" ca="1" si="6"/>
        <v>2</v>
      </c>
      <c r="AE38" s="326" t="s">
        <v>40</v>
      </c>
      <c r="AF38" s="107">
        <f t="shared" ca="1" si="7"/>
        <v>2</v>
      </c>
      <c r="AG38" s="73">
        <f t="shared" ca="1" si="8"/>
        <v>4</v>
      </c>
      <c r="AH38" s="12"/>
      <c r="AI38" s="106" t="s">
        <v>62</v>
      </c>
      <c r="AJ38" s="107">
        <f t="shared" ca="1" si="9"/>
        <v>9</v>
      </c>
      <c r="AK38" s="326" t="s">
        <v>45</v>
      </c>
      <c r="AL38" s="107">
        <f t="shared" ca="1" si="10"/>
        <v>4</v>
      </c>
      <c r="AM38" s="73">
        <f ca="1">AJ38*AL39</f>
        <v>63</v>
      </c>
      <c r="AN38" s="12"/>
      <c r="AO38" s="12"/>
      <c r="AP38" s="12"/>
      <c r="AQ38" s="65"/>
      <c r="AR38" s="30"/>
      <c r="AS38" s="74">
        <v>34</v>
      </c>
      <c r="AT38" s="75" t="s">
        <v>99</v>
      </c>
      <c r="AU38" s="12">
        <f ca="1">AJ34</f>
        <v>2</v>
      </c>
      <c r="AV38" s="12">
        <f ca="1">AJ35</f>
        <v>4</v>
      </c>
      <c r="AW38" s="75" t="str">
        <f>AK34</f>
        <v>÷</v>
      </c>
      <c r="AX38" s="12">
        <f ca="1">AL34</f>
        <v>2</v>
      </c>
      <c r="AY38" s="12">
        <f ca="1">AL35</f>
        <v>7</v>
      </c>
      <c r="AZ38" s="75" t="str">
        <f t="shared" si="1"/>
        <v>=</v>
      </c>
      <c r="BA38" s="12">
        <f ca="1">AM34</f>
        <v>14</v>
      </c>
      <c r="BB38" s="12">
        <f ca="1">AM35</f>
        <v>8</v>
      </c>
      <c r="BC38" s="65"/>
      <c r="BD38" s="30"/>
      <c r="BE38" s="30"/>
      <c r="BF38" s="30"/>
      <c r="BG38" s="30"/>
    </row>
    <row r="39" spans="1:59" ht="12.75" customHeight="1" thickBot="1" x14ac:dyDescent="0.4">
      <c r="B39" s="55" t="s">
        <v>140</v>
      </c>
      <c r="C39" s="55"/>
      <c r="G39" s="55" t="s">
        <v>12</v>
      </c>
      <c r="I39" s="56"/>
      <c r="J39" s="55" t="s">
        <v>140</v>
      </c>
      <c r="K39" s="55"/>
      <c r="O39" s="55" t="s">
        <v>12</v>
      </c>
      <c r="R39" s="74"/>
      <c r="S39" s="75">
        <v>27</v>
      </c>
      <c r="T39" s="75" t="str">
        <f t="shared" si="11"/>
        <v/>
      </c>
      <c r="U39" s="104" t="str">
        <f t="shared" ca="1" si="3"/>
        <v/>
      </c>
      <c r="V39" s="104"/>
      <c r="W39" s="105"/>
      <c r="X39" s="57"/>
      <c r="Y39" s="30"/>
      <c r="Z39" s="30"/>
      <c r="AA39" s="74"/>
      <c r="AB39" s="12"/>
      <c r="AC39" s="80"/>
      <c r="AD39" s="108">
        <f t="shared" ca="1" si="6"/>
        <v>8</v>
      </c>
      <c r="AE39" s="326"/>
      <c r="AF39" s="108">
        <f t="shared" ca="1" si="7"/>
        <v>7</v>
      </c>
      <c r="AG39" s="29">
        <f t="shared" ca="1" si="8"/>
        <v>56</v>
      </c>
      <c r="AH39" s="12"/>
      <c r="AI39" s="80"/>
      <c r="AJ39" s="108">
        <f t="shared" ca="1" si="9"/>
        <v>9</v>
      </c>
      <c r="AK39" s="326"/>
      <c r="AL39" s="108">
        <f t="shared" ca="1" si="10"/>
        <v>7</v>
      </c>
      <c r="AM39" s="29">
        <f ca="1">AL38*AJ39</f>
        <v>36</v>
      </c>
      <c r="AN39" s="12"/>
      <c r="AO39" s="12"/>
      <c r="AP39" s="12"/>
      <c r="AQ39" s="65"/>
      <c r="AR39" s="30"/>
      <c r="AS39" s="74">
        <v>35</v>
      </c>
      <c r="AT39" s="75" t="s">
        <v>101</v>
      </c>
      <c r="AU39" s="12">
        <f ca="1">AJ36</f>
        <v>6</v>
      </c>
      <c r="AV39" s="12">
        <f ca="1">AJ37</f>
        <v>8</v>
      </c>
      <c r="AW39" s="75" t="str">
        <f>AK36</f>
        <v>÷</v>
      </c>
      <c r="AX39" s="12">
        <f ca="1">AL36</f>
        <v>4</v>
      </c>
      <c r="AY39" s="12">
        <f ca="1">AL37</f>
        <v>5</v>
      </c>
      <c r="AZ39" s="75" t="str">
        <f t="shared" si="1"/>
        <v>=</v>
      </c>
      <c r="BA39" s="12">
        <f ca="1">AM36</f>
        <v>30</v>
      </c>
      <c r="BB39" s="12">
        <f ca="1">AM37</f>
        <v>32</v>
      </c>
      <c r="BC39" s="65"/>
      <c r="BD39" s="30"/>
      <c r="BE39" s="30"/>
      <c r="BF39" s="30"/>
      <c r="BG39" s="30"/>
    </row>
    <row r="40" spans="1:59" ht="30.4" customHeight="1" thickBot="1" x14ac:dyDescent="0.4">
      <c r="B40" s="55"/>
      <c r="C40" s="55"/>
      <c r="F40" s="55"/>
      <c r="I40" s="56"/>
      <c r="J40" s="55"/>
      <c r="K40" s="55"/>
      <c r="N40" s="55"/>
      <c r="R40" s="74"/>
      <c r="S40" s="75">
        <v>28</v>
      </c>
      <c r="T40" s="75" t="str">
        <f t="shared" si="11"/>
        <v/>
      </c>
      <c r="U40" s="104" t="str">
        <f t="shared" ca="1" si="3"/>
        <v/>
      </c>
      <c r="V40" s="104"/>
      <c r="W40" s="105"/>
      <c r="X40" s="57"/>
      <c r="Y40" s="30"/>
      <c r="Z40" s="30"/>
      <c r="AA40" s="74"/>
      <c r="AB40" s="12"/>
      <c r="AC40" s="106" t="s">
        <v>66</v>
      </c>
      <c r="AD40" s="107">
        <f t="shared" ca="1" si="6"/>
        <v>5</v>
      </c>
      <c r="AE40" s="326" t="s">
        <v>40</v>
      </c>
      <c r="AF40" s="107">
        <f t="shared" ca="1" si="7"/>
        <v>3</v>
      </c>
      <c r="AG40" s="73">
        <f t="shared" ca="1" si="8"/>
        <v>15</v>
      </c>
      <c r="AH40" s="12"/>
      <c r="AI40" s="106" t="s">
        <v>66</v>
      </c>
      <c r="AJ40" s="107">
        <f t="shared" ca="1" si="9"/>
        <v>5</v>
      </c>
      <c r="AK40" s="326" t="s">
        <v>45</v>
      </c>
      <c r="AL40" s="107">
        <f t="shared" ca="1" si="10"/>
        <v>8</v>
      </c>
      <c r="AM40" s="73">
        <f ca="1">AJ40*AL41</f>
        <v>20</v>
      </c>
      <c r="AN40" s="12"/>
      <c r="AO40" s="12"/>
      <c r="AP40" s="12"/>
      <c r="AQ40" s="65"/>
      <c r="AR40" s="30"/>
      <c r="AS40" s="74">
        <v>36</v>
      </c>
      <c r="AT40" s="75" t="s">
        <v>102</v>
      </c>
      <c r="AU40" s="12">
        <f ca="1">AJ38</f>
        <v>9</v>
      </c>
      <c r="AV40" s="12">
        <f ca="1">AJ39</f>
        <v>9</v>
      </c>
      <c r="AW40" s="75" t="str">
        <f>AK38</f>
        <v>÷</v>
      </c>
      <c r="AX40" s="12">
        <f ca="1">AL38</f>
        <v>4</v>
      </c>
      <c r="AY40" s="12">
        <f ca="1">AL39</f>
        <v>7</v>
      </c>
      <c r="AZ40" s="75" t="str">
        <f t="shared" si="1"/>
        <v>=</v>
      </c>
      <c r="BA40" s="12">
        <f ca="1">AM38</f>
        <v>63</v>
      </c>
      <c r="BB40" s="12">
        <f ca="1">AM39</f>
        <v>36</v>
      </c>
      <c r="BC40" s="65"/>
      <c r="BD40" s="30"/>
      <c r="BE40" s="30"/>
      <c r="BF40" s="30"/>
      <c r="BG40" s="30"/>
    </row>
    <row r="41" spans="1:59" s="61" customFormat="1" ht="37.5" customHeight="1" x14ac:dyDescent="0.35">
      <c r="A41" s="59"/>
      <c r="B41" s="317" t="s">
        <v>24</v>
      </c>
      <c r="C41" s="317"/>
      <c r="D41" s="317"/>
      <c r="E41" s="317"/>
      <c r="F41" s="317"/>
      <c r="G41" s="317"/>
      <c r="H41" s="59"/>
      <c r="I41" s="60"/>
      <c r="J41" s="317" t="s">
        <v>24</v>
      </c>
      <c r="K41" s="317"/>
      <c r="L41" s="317"/>
      <c r="M41" s="317"/>
      <c r="N41" s="317"/>
      <c r="O41" s="317"/>
      <c r="P41" s="59"/>
      <c r="Q41" s="59"/>
      <c r="R41" s="114"/>
      <c r="S41" s="75">
        <v>29</v>
      </c>
      <c r="T41" s="75" t="str">
        <f t="shared" si="11"/>
        <v/>
      </c>
      <c r="U41" s="104" t="str">
        <f t="shared" ca="1" si="3"/>
        <v/>
      </c>
      <c r="V41" s="115"/>
      <c r="W41" s="116"/>
      <c r="X41" s="59"/>
      <c r="Y41" s="59"/>
      <c r="Z41" s="59"/>
      <c r="AA41" s="114"/>
      <c r="AB41" s="115"/>
      <c r="AC41" s="80"/>
      <c r="AD41" s="108">
        <f t="shared" ca="1" si="6"/>
        <v>4</v>
      </c>
      <c r="AE41" s="326"/>
      <c r="AF41" s="108">
        <f t="shared" ca="1" si="7"/>
        <v>5</v>
      </c>
      <c r="AG41" s="29">
        <f t="shared" ca="1" si="8"/>
        <v>20</v>
      </c>
      <c r="AH41" s="115"/>
      <c r="AI41" s="80"/>
      <c r="AJ41" s="108">
        <f t="shared" ca="1" si="9"/>
        <v>8</v>
      </c>
      <c r="AK41" s="326"/>
      <c r="AL41" s="108">
        <f t="shared" ca="1" si="10"/>
        <v>4</v>
      </c>
      <c r="AM41" s="29">
        <f ca="1">AL40*AJ41</f>
        <v>64</v>
      </c>
      <c r="AN41" s="115"/>
      <c r="AO41" s="115"/>
      <c r="AP41" s="115"/>
      <c r="AQ41" s="116"/>
      <c r="AR41" s="59"/>
      <c r="AS41" s="74">
        <v>37</v>
      </c>
      <c r="AT41" s="75" t="s">
        <v>103</v>
      </c>
      <c r="AU41" s="12">
        <f ca="1">AJ40</f>
        <v>5</v>
      </c>
      <c r="AV41" s="12">
        <f ca="1">AJ41</f>
        <v>8</v>
      </c>
      <c r="AW41" s="75" t="str">
        <f>AK40</f>
        <v>÷</v>
      </c>
      <c r="AX41" s="12">
        <f ca="1">AL40</f>
        <v>8</v>
      </c>
      <c r="AY41" s="12">
        <f ca="1">AL41</f>
        <v>4</v>
      </c>
      <c r="AZ41" s="75" t="str">
        <f t="shared" si="1"/>
        <v>=</v>
      </c>
      <c r="BA41" s="12">
        <f ca="1">AM40</f>
        <v>20</v>
      </c>
      <c r="BB41" s="12">
        <f ca="1">AM41</f>
        <v>64</v>
      </c>
      <c r="BC41" s="116"/>
      <c r="BD41" s="59"/>
      <c r="BE41" s="59"/>
      <c r="BF41" s="59"/>
      <c r="BG41" s="59"/>
    </row>
    <row r="42" spans="1:59" ht="30" customHeight="1" x14ac:dyDescent="0.35">
      <c r="I42" s="56"/>
      <c r="R42" s="74"/>
      <c r="S42" s="75">
        <v>30</v>
      </c>
      <c r="T42" s="75" t="str">
        <f t="shared" si="11"/>
        <v/>
      </c>
      <c r="U42" s="104" t="str">
        <f t="shared" ca="1" si="3"/>
        <v/>
      </c>
      <c r="V42" s="104"/>
      <c r="W42" s="105"/>
      <c r="X42" s="57"/>
      <c r="Y42" s="30"/>
      <c r="Z42" s="30"/>
      <c r="AA42" s="74"/>
      <c r="AB42" s="12"/>
      <c r="AC42" s="106" t="s">
        <v>69</v>
      </c>
      <c r="AD42" s="107">
        <f t="shared" ca="1" si="6"/>
        <v>7</v>
      </c>
      <c r="AE42" s="326" t="s">
        <v>40</v>
      </c>
      <c r="AF42" s="107">
        <f t="shared" ca="1" si="7"/>
        <v>7</v>
      </c>
      <c r="AG42" s="73">
        <f t="shared" ca="1" si="8"/>
        <v>49</v>
      </c>
      <c r="AH42" s="12"/>
      <c r="AI42" s="106" t="s">
        <v>69</v>
      </c>
      <c r="AJ42" s="107">
        <f t="shared" ca="1" si="9"/>
        <v>9</v>
      </c>
      <c r="AK42" s="326" t="s">
        <v>45</v>
      </c>
      <c r="AL42" s="107">
        <f t="shared" ca="1" si="10"/>
        <v>2</v>
      </c>
      <c r="AM42" s="73">
        <f ca="1">AJ42*AL43</f>
        <v>36</v>
      </c>
      <c r="AN42" s="12"/>
      <c r="AO42" s="12"/>
      <c r="AP42" s="12"/>
      <c r="AQ42" s="65"/>
      <c r="AR42" s="30"/>
      <c r="AS42" s="74">
        <v>38</v>
      </c>
      <c r="AT42" s="75" t="s">
        <v>104</v>
      </c>
      <c r="AU42" s="12">
        <f ca="1">AJ42</f>
        <v>9</v>
      </c>
      <c r="AV42" s="12">
        <f ca="1">AJ43</f>
        <v>3</v>
      </c>
      <c r="AW42" s="75" t="str">
        <f>AK42</f>
        <v>÷</v>
      </c>
      <c r="AX42" s="12">
        <f ca="1">AL42</f>
        <v>2</v>
      </c>
      <c r="AY42" s="12">
        <f ca="1">AL43</f>
        <v>4</v>
      </c>
      <c r="AZ42" s="75" t="str">
        <f t="shared" si="1"/>
        <v>=</v>
      </c>
      <c r="BA42" s="12">
        <f ca="1">AM42</f>
        <v>36</v>
      </c>
      <c r="BB42" s="12">
        <f ca="1">AM43</f>
        <v>6</v>
      </c>
      <c r="BC42" s="65"/>
      <c r="BD42" s="30"/>
      <c r="BE42" s="30"/>
      <c r="BF42" s="30"/>
      <c r="BG42" s="30"/>
    </row>
    <row r="43" spans="1:59" ht="22.05" customHeight="1" x14ac:dyDescent="0.4">
      <c r="B43" s="327" t="s">
        <v>32</v>
      </c>
      <c r="C43" s="183">
        <f ca="1">C5</f>
        <v>2</v>
      </c>
      <c r="D43" s="328" t="str">
        <f t="shared" ref="D43:D72" ca="1" si="12">D5</f>
        <v>+</v>
      </c>
      <c r="E43" s="184">
        <f ca="1">E5</f>
        <v>4</v>
      </c>
      <c r="F43" s="185"/>
      <c r="G43" s="329"/>
      <c r="I43" s="56"/>
      <c r="J43" s="315" t="s">
        <v>32</v>
      </c>
      <c r="K43" s="66">
        <f ca="1">C5</f>
        <v>2</v>
      </c>
      <c r="L43" s="316" t="str">
        <f ca="1">D5</f>
        <v>+</v>
      </c>
      <c r="M43" s="67">
        <f ca="1">E5</f>
        <v>4</v>
      </c>
      <c r="N43" s="68"/>
      <c r="O43" s="117"/>
      <c r="R43" s="74"/>
      <c r="S43" s="75">
        <v>31</v>
      </c>
      <c r="T43" s="75" t="str">
        <f t="shared" ref="T43:T52" si="13">IF($U$9&gt;(S43-31),AT35,"")</f>
        <v>D1</v>
      </c>
      <c r="U43" s="104" t="str">
        <f t="shared" ca="1" si="3"/>
        <v/>
      </c>
      <c r="V43" s="104"/>
      <c r="W43" s="105"/>
      <c r="X43" s="57"/>
      <c r="Y43" s="30"/>
      <c r="Z43" s="30"/>
      <c r="AA43" s="74"/>
      <c r="AB43" s="12"/>
      <c r="AC43" s="80"/>
      <c r="AD43" s="108">
        <f t="shared" ca="1" si="6"/>
        <v>3</v>
      </c>
      <c r="AE43" s="326"/>
      <c r="AF43" s="108">
        <f t="shared" ca="1" si="7"/>
        <v>9</v>
      </c>
      <c r="AG43" s="29">
        <f t="shared" ca="1" si="8"/>
        <v>27</v>
      </c>
      <c r="AH43" s="12"/>
      <c r="AI43" s="80"/>
      <c r="AJ43" s="108">
        <f t="shared" ca="1" si="9"/>
        <v>3</v>
      </c>
      <c r="AK43" s="326"/>
      <c r="AL43" s="108">
        <f t="shared" ca="1" si="10"/>
        <v>4</v>
      </c>
      <c r="AM43" s="29">
        <f ca="1">AL42*AJ43</f>
        <v>6</v>
      </c>
      <c r="AN43" s="12"/>
      <c r="AO43" s="12"/>
      <c r="AP43" s="12"/>
      <c r="AQ43" s="65"/>
      <c r="AR43" s="30"/>
      <c r="AS43" s="74">
        <v>39</v>
      </c>
      <c r="AT43" s="75" t="s">
        <v>105</v>
      </c>
      <c r="AU43" s="12">
        <f ca="1">AJ44</f>
        <v>8</v>
      </c>
      <c r="AV43" s="12">
        <f ca="1">AJ45</f>
        <v>9</v>
      </c>
      <c r="AW43" s="75" t="str">
        <f>AK44</f>
        <v>÷</v>
      </c>
      <c r="AX43" s="12">
        <f ca="1">AL44</f>
        <v>5</v>
      </c>
      <c r="AY43" s="12">
        <f ca="1">AL45</f>
        <v>8</v>
      </c>
      <c r="AZ43" s="75" t="str">
        <f t="shared" si="1"/>
        <v>=</v>
      </c>
      <c r="BA43" s="12">
        <f ca="1">AM44</f>
        <v>64</v>
      </c>
      <c r="BB43" s="12">
        <f ca="1">AM45</f>
        <v>45</v>
      </c>
      <c r="BC43" s="65"/>
      <c r="BD43" s="30"/>
      <c r="BE43" s="30"/>
      <c r="BF43" s="30"/>
      <c r="BG43" s="30"/>
    </row>
    <row r="44" spans="1:59" ht="12" customHeight="1" x14ac:dyDescent="0.35">
      <c r="B44" s="327"/>
      <c r="C44" s="186" t="s">
        <v>35</v>
      </c>
      <c r="D44" s="328">
        <f t="shared" ca="1" si="12"/>
        <v>2</v>
      </c>
      <c r="E44" s="187" t="s">
        <v>35</v>
      </c>
      <c r="F44" s="188" t="s">
        <v>36</v>
      </c>
      <c r="G44" s="329"/>
      <c r="I44" s="56"/>
      <c r="J44" s="315"/>
      <c r="K44" s="76" t="s">
        <v>35</v>
      </c>
      <c r="L44" s="316">
        <f t="shared" ref="L44:L72" ca="1" si="14">D6</f>
        <v>2</v>
      </c>
      <c r="M44" s="77" t="s">
        <v>35</v>
      </c>
      <c r="N44" s="78" t="s">
        <v>36</v>
      </c>
      <c r="O44" s="118"/>
      <c r="R44" s="74"/>
      <c r="S44" s="75">
        <v>32</v>
      </c>
      <c r="T44" s="75" t="str">
        <f t="shared" si="13"/>
        <v>D2</v>
      </c>
      <c r="U44" s="104" t="str">
        <f t="shared" ca="1" si="3"/>
        <v/>
      </c>
      <c r="V44" s="104"/>
      <c r="W44" s="105"/>
      <c r="X44" s="57"/>
      <c r="Y44" s="30"/>
      <c r="Z44" s="30"/>
      <c r="AA44" s="74"/>
      <c r="AB44" s="12"/>
      <c r="AC44" s="106" t="s">
        <v>73</v>
      </c>
      <c r="AD44" s="107">
        <f t="shared" ca="1" si="6"/>
        <v>3</v>
      </c>
      <c r="AE44" s="326" t="s">
        <v>40</v>
      </c>
      <c r="AF44" s="107">
        <f t="shared" ca="1" si="7"/>
        <v>3</v>
      </c>
      <c r="AG44" s="73">
        <f t="shared" ca="1" si="8"/>
        <v>9</v>
      </c>
      <c r="AH44" s="12"/>
      <c r="AI44" s="106" t="s">
        <v>73</v>
      </c>
      <c r="AJ44" s="107">
        <f t="shared" ca="1" si="9"/>
        <v>8</v>
      </c>
      <c r="AK44" s="326" t="s">
        <v>45</v>
      </c>
      <c r="AL44" s="107">
        <f t="shared" ca="1" si="10"/>
        <v>5</v>
      </c>
      <c r="AM44" s="73">
        <f ca="1">AJ44*AL45</f>
        <v>64</v>
      </c>
      <c r="AN44" s="12"/>
      <c r="AO44" s="12"/>
      <c r="AP44" s="12"/>
      <c r="AQ44" s="65"/>
      <c r="AR44" s="30"/>
      <c r="AS44" s="119">
        <v>40</v>
      </c>
      <c r="AT44" s="120" t="s">
        <v>106</v>
      </c>
      <c r="AU44" s="121">
        <f ca="1">AJ46</f>
        <v>7</v>
      </c>
      <c r="AV44" s="121">
        <f ca="1">AJ47</f>
        <v>9</v>
      </c>
      <c r="AW44" s="120" t="str">
        <f>AK46</f>
        <v>÷</v>
      </c>
      <c r="AX44" s="121">
        <f ca="1">AL46</f>
        <v>6</v>
      </c>
      <c r="AY44" s="121">
        <f ca="1">AL47</f>
        <v>3</v>
      </c>
      <c r="AZ44" s="120" t="str">
        <f t="shared" si="1"/>
        <v>=</v>
      </c>
      <c r="BA44" s="121">
        <f ca="1">AM46</f>
        <v>21</v>
      </c>
      <c r="BB44" s="121">
        <f ca="1">AM47</f>
        <v>54</v>
      </c>
      <c r="BC44" s="122"/>
      <c r="BD44" s="30"/>
      <c r="BE44" s="30"/>
      <c r="BF44" s="30"/>
      <c r="BG44" s="30"/>
    </row>
    <row r="45" spans="1:59" ht="22.05" customHeight="1" x14ac:dyDescent="0.35">
      <c r="B45" s="327"/>
      <c r="C45" s="189">
        <f ca="1">C7</f>
        <v>3</v>
      </c>
      <c r="D45" s="328">
        <f t="shared" ca="1" si="12"/>
        <v>2</v>
      </c>
      <c r="E45" s="190">
        <f ca="1">E7</f>
        <v>15</v>
      </c>
      <c r="F45" s="191"/>
      <c r="G45" s="329"/>
      <c r="I45" s="56"/>
      <c r="J45" s="315"/>
      <c r="K45" s="82">
        <f ca="1">C7</f>
        <v>3</v>
      </c>
      <c r="L45" s="316">
        <f t="shared" ca="1" si="14"/>
        <v>2</v>
      </c>
      <c r="M45" s="83">
        <f ca="1">E7</f>
        <v>15</v>
      </c>
      <c r="N45" s="84"/>
      <c r="O45" s="123"/>
      <c r="R45" s="74"/>
      <c r="S45" s="75">
        <v>33</v>
      </c>
      <c r="T45" s="75" t="str">
        <f t="shared" si="13"/>
        <v/>
      </c>
      <c r="U45" s="104" t="str">
        <f t="shared" ca="1" si="3"/>
        <v/>
      </c>
      <c r="V45" s="104"/>
      <c r="W45" s="105"/>
      <c r="X45" s="57"/>
      <c r="Y45" s="30"/>
      <c r="Z45" s="30"/>
      <c r="AA45" s="74"/>
      <c r="AB45" s="12"/>
      <c r="AC45" s="80"/>
      <c r="AD45" s="108">
        <f t="shared" ca="1" si="6"/>
        <v>2</v>
      </c>
      <c r="AE45" s="326"/>
      <c r="AF45" s="108">
        <f t="shared" ca="1" si="7"/>
        <v>8</v>
      </c>
      <c r="AG45" s="29">
        <f t="shared" ca="1" si="8"/>
        <v>16</v>
      </c>
      <c r="AH45" s="12"/>
      <c r="AI45" s="80"/>
      <c r="AJ45" s="108">
        <f t="shared" ca="1" si="9"/>
        <v>9</v>
      </c>
      <c r="AK45" s="326"/>
      <c r="AL45" s="108">
        <f t="shared" ca="1" si="10"/>
        <v>8</v>
      </c>
      <c r="AM45" s="29">
        <f ca="1">AL44*AJ45</f>
        <v>45</v>
      </c>
      <c r="AN45" s="12"/>
      <c r="AO45" s="12"/>
      <c r="AP45" s="12"/>
      <c r="AQ45" s="65"/>
      <c r="AR45" s="30"/>
      <c r="AS45" s="30"/>
      <c r="AT45" s="55"/>
      <c r="AU45" s="30"/>
      <c r="AV45" s="30"/>
      <c r="AW45" s="30"/>
      <c r="AX45" s="30"/>
      <c r="AY45" s="30"/>
      <c r="AZ45" s="30"/>
      <c r="BA45" s="30"/>
      <c r="BB45" s="30"/>
      <c r="BC45" s="30"/>
      <c r="BD45" s="30"/>
      <c r="BE45" s="30"/>
      <c r="BF45" s="30"/>
      <c r="BG45" s="30"/>
    </row>
    <row r="46" spans="1:59" ht="22.05" customHeight="1" x14ac:dyDescent="0.4">
      <c r="B46" s="323" t="s">
        <v>43</v>
      </c>
      <c r="C46" s="192">
        <f ca="1">C8</f>
        <v>27</v>
      </c>
      <c r="D46" s="324" t="str">
        <f t="shared" ca="1" si="12"/>
        <v>-</v>
      </c>
      <c r="E46" s="193">
        <f ca="1">E8</f>
        <v>2</v>
      </c>
      <c r="F46" s="194"/>
      <c r="G46" s="325"/>
      <c r="I46" s="56"/>
      <c r="J46" s="311" t="s">
        <v>43</v>
      </c>
      <c r="K46" s="87">
        <f ca="1">C8</f>
        <v>27</v>
      </c>
      <c r="L46" s="312" t="str">
        <f ca="1">D8</f>
        <v>-</v>
      </c>
      <c r="M46" s="88">
        <f ca="1">E8</f>
        <v>2</v>
      </c>
      <c r="N46" s="89"/>
      <c r="O46" s="124"/>
      <c r="R46" s="74"/>
      <c r="S46" s="75">
        <v>34</v>
      </c>
      <c r="T46" s="75" t="str">
        <f t="shared" si="13"/>
        <v/>
      </c>
      <c r="U46" s="104" t="str">
        <f t="shared" ca="1" si="3"/>
        <v/>
      </c>
      <c r="V46" s="104"/>
      <c r="W46" s="105"/>
      <c r="X46" s="57"/>
      <c r="Y46" s="30"/>
      <c r="Z46" s="30"/>
      <c r="AA46" s="74"/>
      <c r="AB46" s="12"/>
      <c r="AC46" s="106" t="s">
        <v>77</v>
      </c>
      <c r="AD46" s="107">
        <f t="shared" ca="1" si="6"/>
        <v>2</v>
      </c>
      <c r="AE46" s="326" t="s">
        <v>40</v>
      </c>
      <c r="AF46" s="107">
        <f t="shared" ca="1" si="7"/>
        <v>6</v>
      </c>
      <c r="AG46" s="73">
        <f t="shared" ca="1" si="8"/>
        <v>12</v>
      </c>
      <c r="AH46" s="12"/>
      <c r="AI46" s="106" t="s">
        <v>77</v>
      </c>
      <c r="AJ46" s="107">
        <f t="shared" ca="1" si="9"/>
        <v>7</v>
      </c>
      <c r="AK46" s="326" t="s">
        <v>45</v>
      </c>
      <c r="AL46" s="107">
        <f t="shared" ca="1" si="10"/>
        <v>6</v>
      </c>
      <c r="AM46" s="73">
        <f ca="1">AJ46*AL47</f>
        <v>21</v>
      </c>
      <c r="AN46" s="12"/>
      <c r="AO46" s="12"/>
      <c r="AP46" s="12"/>
      <c r="AQ46" s="65"/>
      <c r="AR46" s="30"/>
      <c r="AS46" s="30"/>
      <c r="AT46" s="55"/>
      <c r="AU46" s="30"/>
      <c r="AV46" s="30"/>
      <c r="AW46" s="30"/>
      <c r="AX46" s="30"/>
      <c r="AY46" s="30"/>
      <c r="AZ46" s="30"/>
      <c r="BA46" s="30"/>
      <c r="BB46" s="30"/>
      <c r="BC46" s="30"/>
      <c r="BD46" s="30"/>
      <c r="BE46" s="30"/>
      <c r="BF46" s="30"/>
      <c r="BG46" s="30"/>
    </row>
    <row r="47" spans="1:59" ht="12.4" customHeight="1" x14ac:dyDescent="0.35">
      <c r="B47" s="323"/>
      <c r="C47" s="186" t="s">
        <v>35</v>
      </c>
      <c r="D47" s="324">
        <f t="shared" ca="1" si="12"/>
        <v>2</v>
      </c>
      <c r="E47" s="187" t="s">
        <v>35</v>
      </c>
      <c r="F47" s="188" t="s">
        <v>36</v>
      </c>
      <c r="G47" s="325"/>
      <c r="I47" s="56"/>
      <c r="J47" s="311"/>
      <c r="K47" s="76" t="s">
        <v>35</v>
      </c>
      <c r="L47" s="312">
        <f t="shared" ca="1" si="14"/>
        <v>2</v>
      </c>
      <c r="M47" s="77" t="s">
        <v>35</v>
      </c>
      <c r="N47" s="78" t="s">
        <v>36</v>
      </c>
      <c r="O47" s="118"/>
      <c r="R47" s="74"/>
      <c r="S47" s="75">
        <v>35</v>
      </c>
      <c r="T47" s="75" t="str">
        <f t="shared" si="13"/>
        <v/>
      </c>
      <c r="U47" s="104" t="str">
        <f t="shared" ca="1" si="3"/>
        <v/>
      </c>
      <c r="V47" s="104"/>
      <c r="W47" s="105"/>
      <c r="X47" s="57"/>
      <c r="Y47" s="30"/>
      <c r="Z47" s="30"/>
      <c r="AA47" s="74"/>
      <c r="AB47" s="12"/>
      <c r="AC47" s="80"/>
      <c r="AD47" s="108">
        <f t="shared" ca="1" si="6"/>
        <v>8</v>
      </c>
      <c r="AE47" s="326"/>
      <c r="AF47" s="108">
        <f t="shared" ca="1" si="7"/>
        <v>7</v>
      </c>
      <c r="AG47" s="29">
        <f t="shared" ca="1" si="8"/>
        <v>56</v>
      </c>
      <c r="AH47" s="12"/>
      <c r="AI47" s="80"/>
      <c r="AJ47" s="108">
        <f t="shared" ca="1" si="9"/>
        <v>9</v>
      </c>
      <c r="AK47" s="326"/>
      <c r="AL47" s="108">
        <f t="shared" ca="1" si="10"/>
        <v>3</v>
      </c>
      <c r="AM47" s="29">
        <f ca="1">AL46*AJ47</f>
        <v>54</v>
      </c>
      <c r="AN47" s="12"/>
      <c r="AO47" s="12"/>
      <c r="AP47" s="12"/>
      <c r="AQ47" s="65"/>
      <c r="AR47" s="30"/>
      <c r="AS47" s="30"/>
      <c r="AT47" s="55"/>
      <c r="AU47" s="30"/>
      <c r="AV47" s="30"/>
      <c r="AW47" s="30"/>
      <c r="AX47" s="30"/>
      <c r="AY47" s="30"/>
      <c r="AZ47" s="30"/>
      <c r="BA47" s="30"/>
      <c r="BB47" s="30"/>
      <c r="BC47" s="30"/>
      <c r="BD47" s="30"/>
      <c r="BE47" s="30"/>
      <c r="BF47" s="30"/>
      <c r="BG47" s="30"/>
    </row>
    <row r="48" spans="1:59" ht="22.05" customHeight="1" x14ac:dyDescent="0.35">
      <c r="B48" s="323"/>
      <c r="C48" s="189">
        <f ca="1">C10</f>
        <v>35</v>
      </c>
      <c r="D48" s="324">
        <f t="shared" ca="1" si="12"/>
        <v>2</v>
      </c>
      <c r="E48" s="190">
        <f ca="1">E10</f>
        <v>7</v>
      </c>
      <c r="F48" s="191"/>
      <c r="G48" s="325"/>
      <c r="I48" s="56"/>
      <c r="J48" s="311"/>
      <c r="K48" s="82">
        <f ca="1">C10</f>
        <v>35</v>
      </c>
      <c r="L48" s="312">
        <f t="shared" ca="1" si="14"/>
        <v>2</v>
      </c>
      <c r="M48" s="83">
        <f ca="1">E10</f>
        <v>7</v>
      </c>
      <c r="N48" s="84"/>
      <c r="O48" s="123"/>
      <c r="R48" s="74"/>
      <c r="S48" s="75">
        <v>36</v>
      </c>
      <c r="T48" s="75" t="str">
        <f t="shared" si="13"/>
        <v/>
      </c>
      <c r="U48" s="104" t="str">
        <f t="shared" ca="1" si="3"/>
        <v/>
      </c>
      <c r="V48" s="104"/>
      <c r="W48" s="105"/>
      <c r="X48" s="57"/>
      <c r="Y48" s="30"/>
      <c r="Z48" s="30"/>
      <c r="AA48" s="74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65"/>
      <c r="AR48" s="30"/>
      <c r="AS48" s="30"/>
      <c r="AT48" s="55"/>
      <c r="AU48" s="30"/>
      <c r="AV48" s="30"/>
      <c r="AW48" s="30"/>
      <c r="AX48" s="30"/>
      <c r="AY48" s="30"/>
      <c r="AZ48" s="30"/>
      <c r="BA48" s="30"/>
      <c r="BB48" s="30"/>
      <c r="BC48" s="30"/>
      <c r="BD48" s="30"/>
      <c r="BE48" s="30"/>
      <c r="BF48" s="30"/>
      <c r="BG48" s="30"/>
    </row>
    <row r="49" spans="2:59" ht="22.05" customHeight="1" x14ac:dyDescent="0.4">
      <c r="B49" s="323" t="s">
        <v>52</v>
      </c>
      <c r="C49" s="192">
        <f ca="1">C11</f>
        <v>2</v>
      </c>
      <c r="D49" s="324" t="str">
        <f t="shared" ca="1" si="12"/>
        <v>-</v>
      </c>
      <c r="E49" s="193">
        <f ca="1">E11</f>
        <v>4</v>
      </c>
      <c r="F49" s="194"/>
      <c r="G49" s="325"/>
      <c r="I49" s="56"/>
      <c r="J49" s="311" t="s">
        <v>52</v>
      </c>
      <c r="K49" s="87">
        <f ca="1">C11</f>
        <v>2</v>
      </c>
      <c r="L49" s="312" t="str">
        <f ca="1">D11</f>
        <v>-</v>
      </c>
      <c r="M49" s="88">
        <f ca="1">E11</f>
        <v>4</v>
      </c>
      <c r="N49" s="89"/>
      <c r="O49" s="124"/>
      <c r="R49" s="74"/>
      <c r="S49" s="75">
        <v>37</v>
      </c>
      <c r="T49" s="75" t="str">
        <f t="shared" si="13"/>
        <v/>
      </c>
      <c r="U49" s="104" t="str">
        <f t="shared" ca="1" si="3"/>
        <v/>
      </c>
      <c r="V49" s="104"/>
      <c r="W49" s="105"/>
      <c r="X49" s="57"/>
      <c r="Y49" s="30"/>
      <c r="Z49" s="30"/>
      <c r="AA49" s="119"/>
      <c r="AB49" s="121"/>
      <c r="AC49" s="121"/>
      <c r="AD49" s="121"/>
      <c r="AE49" s="121"/>
      <c r="AF49" s="121"/>
      <c r="AG49" s="121"/>
      <c r="AH49" s="121"/>
      <c r="AI49" s="121"/>
      <c r="AJ49" s="121"/>
      <c r="AK49" s="121"/>
      <c r="AL49" s="121"/>
      <c r="AM49" s="121"/>
      <c r="AN49" s="121"/>
      <c r="AO49" s="121"/>
      <c r="AP49" s="121"/>
      <c r="AQ49" s="122"/>
      <c r="AR49" s="30"/>
      <c r="AS49" s="30"/>
      <c r="AT49" s="55"/>
      <c r="AU49" s="30"/>
      <c r="AV49" s="30"/>
      <c r="AW49" s="30"/>
      <c r="AX49" s="30"/>
      <c r="AY49" s="30"/>
      <c r="AZ49" s="30"/>
      <c r="BA49" s="30"/>
      <c r="BB49" s="30"/>
      <c r="BC49" s="30"/>
      <c r="BD49" s="30"/>
      <c r="BE49" s="30"/>
      <c r="BF49" s="30"/>
      <c r="BG49" s="30"/>
    </row>
    <row r="50" spans="2:59" ht="12.4" customHeight="1" x14ac:dyDescent="0.35">
      <c r="B50" s="323"/>
      <c r="C50" s="186" t="s">
        <v>35</v>
      </c>
      <c r="D50" s="324">
        <f t="shared" ca="1" si="12"/>
        <v>2</v>
      </c>
      <c r="E50" s="187" t="s">
        <v>35</v>
      </c>
      <c r="F50" s="188" t="s">
        <v>36</v>
      </c>
      <c r="G50" s="325"/>
      <c r="I50" s="56"/>
      <c r="J50" s="311"/>
      <c r="K50" s="76" t="s">
        <v>35</v>
      </c>
      <c r="L50" s="312">
        <f t="shared" ca="1" si="14"/>
        <v>2</v>
      </c>
      <c r="M50" s="77" t="s">
        <v>35</v>
      </c>
      <c r="N50" s="78" t="s">
        <v>36</v>
      </c>
      <c r="O50" s="118"/>
      <c r="R50" s="74"/>
      <c r="S50" s="75">
        <v>38</v>
      </c>
      <c r="T50" s="75" t="str">
        <f t="shared" si="13"/>
        <v/>
      </c>
      <c r="U50" s="104" t="str">
        <f t="shared" ca="1" si="3"/>
        <v/>
      </c>
      <c r="V50" s="104"/>
      <c r="W50" s="105"/>
      <c r="X50" s="57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55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</row>
    <row r="51" spans="2:59" ht="22.05" customHeight="1" x14ac:dyDescent="0.35">
      <c r="B51" s="323"/>
      <c r="C51" s="189">
        <f ca="1">C13</f>
        <v>5</v>
      </c>
      <c r="D51" s="324">
        <f t="shared" ca="1" si="12"/>
        <v>2</v>
      </c>
      <c r="E51" s="190">
        <f ca="1">E13</f>
        <v>40</v>
      </c>
      <c r="F51" s="191"/>
      <c r="G51" s="325"/>
      <c r="I51" s="56"/>
      <c r="J51" s="311"/>
      <c r="K51" s="82">
        <f ca="1">C13</f>
        <v>5</v>
      </c>
      <c r="L51" s="312">
        <f t="shared" ca="1" si="14"/>
        <v>2</v>
      </c>
      <c r="M51" s="83">
        <f ca="1">E13</f>
        <v>40</v>
      </c>
      <c r="N51" s="84"/>
      <c r="O51" s="123"/>
      <c r="R51" s="74"/>
      <c r="S51" s="75">
        <v>39</v>
      </c>
      <c r="T51" s="75" t="str">
        <f t="shared" si="13"/>
        <v/>
      </c>
      <c r="U51" s="104" t="str">
        <f t="shared" ca="1" si="3"/>
        <v/>
      </c>
      <c r="V51" s="104"/>
      <c r="W51" s="105"/>
      <c r="X51" s="57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55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</row>
    <row r="52" spans="2:59" ht="22.05" customHeight="1" x14ac:dyDescent="0.4">
      <c r="B52" s="323" t="s">
        <v>60</v>
      </c>
      <c r="C52" s="192">
        <f ca="1">C14</f>
        <v>19</v>
      </c>
      <c r="D52" s="324" t="str">
        <f t="shared" ca="1" si="12"/>
        <v>+</v>
      </c>
      <c r="E52" s="193">
        <f ca="1">E14</f>
        <v>5</v>
      </c>
      <c r="F52" s="194"/>
      <c r="G52" s="325"/>
      <c r="I52" s="56"/>
      <c r="J52" s="311" t="s">
        <v>60</v>
      </c>
      <c r="K52" s="87">
        <f ca="1">C14</f>
        <v>19</v>
      </c>
      <c r="L52" s="312" t="str">
        <f ca="1">D14</f>
        <v>+</v>
      </c>
      <c r="M52" s="88">
        <f ca="1">E14</f>
        <v>5</v>
      </c>
      <c r="N52" s="89"/>
      <c r="O52" s="124"/>
      <c r="R52" s="119"/>
      <c r="S52" s="120">
        <v>40</v>
      </c>
      <c r="T52" s="120" t="str">
        <f t="shared" si="13"/>
        <v/>
      </c>
      <c r="U52" s="125" t="str">
        <f t="shared" ca="1" si="3"/>
        <v/>
      </c>
      <c r="V52" s="125"/>
      <c r="W52" s="126"/>
      <c r="X52" s="57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30"/>
      <c r="AL52" s="30"/>
      <c r="AM52" s="30"/>
      <c r="AN52" s="30"/>
      <c r="AO52" s="30"/>
      <c r="AP52" s="30"/>
      <c r="AQ52" s="30"/>
      <c r="AR52" s="30"/>
      <c r="AS52" s="30"/>
      <c r="AT52" s="55"/>
      <c r="AU52" s="30"/>
      <c r="AV52" s="30"/>
      <c r="AW52" s="30"/>
      <c r="AX52" s="30"/>
      <c r="AY52" s="30"/>
      <c r="AZ52" s="30"/>
      <c r="BA52" s="30"/>
      <c r="BB52" s="30"/>
      <c r="BC52" s="30"/>
      <c r="BD52" s="30"/>
      <c r="BE52" s="30"/>
      <c r="BF52" s="30"/>
      <c r="BG52" s="30"/>
    </row>
    <row r="53" spans="2:59" ht="12.4" customHeight="1" x14ac:dyDescent="0.35">
      <c r="B53" s="323"/>
      <c r="C53" s="186" t="s">
        <v>35</v>
      </c>
      <c r="D53" s="324">
        <f t="shared" ca="1" si="12"/>
        <v>2</v>
      </c>
      <c r="E53" s="187" t="s">
        <v>35</v>
      </c>
      <c r="F53" s="188" t="s">
        <v>36</v>
      </c>
      <c r="G53" s="325"/>
      <c r="I53" s="56"/>
      <c r="J53" s="311"/>
      <c r="K53" s="76" t="s">
        <v>35</v>
      </c>
      <c r="L53" s="312">
        <f t="shared" ca="1" si="14"/>
        <v>2</v>
      </c>
      <c r="M53" s="77" t="s">
        <v>35</v>
      </c>
      <c r="N53" s="78" t="s">
        <v>36</v>
      </c>
      <c r="O53" s="118"/>
      <c r="R53" s="30"/>
      <c r="S53" s="30"/>
      <c r="T53" s="30"/>
      <c r="U53" s="57"/>
      <c r="V53" s="57"/>
      <c r="W53" s="57"/>
      <c r="X53" s="57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30"/>
      <c r="AO53" s="30"/>
      <c r="AP53" s="30"/>
      <c r="AQ53" s="30"/>
      <c r="AR53" s="30"/>
      <c r="AS53" s="30"/>
      <c r="AT53" s="55"/>
      <c r="AU53" s="30"/>
      <c r="AV53" s="30"/>
      <c r="AW53" s="30"/>
      <c r="AX53" s="30"/>
      <c r="AY53" s="30"/>
      <c r="AZ53" s="30"/>
      <c r="BA53" s="30"/>
      <c r="BB53" s="30"/>
      <c r="BC53" s="30"/>
      <c r="BD53" s="30"/>
      <c r="BE53" s="30"/>
      <c r="BF53" s="30"/>
      <c r="BG53" s="30"/>
    </row>
    <row r="54" spans="2:59" ht="22.05" customHeight="1" x14ac:dyDescent="0.35">
      <c r="B54" s="323"/>
      <c r="C54" s="189">
        <f ca="1">C16</f>
        <v>72</v>
      </c>
      <c r="D54" s="324">
        <f t="shared" ca="1" si="12"/>
        <v>2</v>
      </c>
      <c r="E54" s="190">
        <f ca="1">E16</f>
        <v>8</v>
      </c>
      <c r="F54" s="191"/>
      <c r="G54" s="325"/>
      <c r="I54" s="56"/>
      <c r="J54" s="311"/>
      <c r="K54" s="82">
        <f ca="1">C16</f>
        <v>72</v>
      </c>
      <c r="L54" s="312">
        <f t="shared" ca="1" si="14"/>
        <v>2</v>
      </c>
      <c r="M54" s="83">
        <f ca="1">E16</f>
        <v>8</v>
      </c>
      <c r="N54" s="84"/>
      <c r="O54" s="123"/>
      <c r="R54" s="30"/>
      <c r="S54" s="30"/>
      <c r="T54" s="30"/>
      <c r="U54" s="57"/>
      <c r="V54" s="57"/>
      <c r="W54" s="57"/>
      <c r="X54" s="57"/>
      <c r="Y54" s="30"/>
      <c r="Z54" s="30"/>
      <c r="AA54" s="30"/>
      <c r="AB54" s="30"/>
      <c r="AC54" s="30"/>
      <c r="AD54" s="30"/>
      <c r="AE54" s="30"/>
      <c r="AF54" s="30"/>
      <c r="AG54" s="30"/>
      <c r="AH54" s="30"/>
      <c r="AI54" s="30"/>
      <c r="AJ54" s="30"/>
      <c r="AK54" s="30"/>
      <c r="AL54" s="30"/>
      <c r="AM54" s="30"/>
      <c r="AN54" s="30"/>
      <c r="AO54" s="30"/>
      <c r="AP54" s="30"/>
      <c r="AQ54" s="30"/>
      <c r="AR54" s="30"/>
      <c r="AS54" s="30"/>
      <c r="AT54" s="55"/>
      <c r="AU54" s="30"/>
      <c r="AV54" s="30"/>
      <c r="AW54" s="30"/>
      <c r="AX54" s="30"/>
      <c r="AY54" s="30"/>
      <c r="AZ54" s="30"/>
      <c r="BA54" s="30"/>
      <c r="BB54" s="30"/>
      <c r="BC54" s="30"/>
      <c r="BD54" s="30"/>
      <c r="BE54" s="30"/>
      <c r="BF54" s="30"/>
      <c r="BG54" s="30"/>
    </row>
    <row r="55" spans="2:59" ht="22.05" customHeight="1" x14ac:dyDescent="0.4">
      <c r="B55" s="323" t="s">
        <v>65</v>
      </c>
      <c r="C55" s="192">
        <f ca="1">C17</f>
        <v>9</v>
      </c>
      <c r="D55" s="324" t="str">
        <f t="shared" ca="1" si="12"/>
        <v>+</v>
      </c>
      <c r="E55" s="193">
        <f ca="1">E17</f>
        <v>24</v>
      </c>
      <c r="F55" s="194"/>
      <c r="G55" s="325"/>
      <c r="I55" s="56"/>
      <c r="J55" s="311" t="s">
        <v>65</v>
      </c>
      <c r="K55" s="87">
        <f ca="1">C17</f>
        <v>9</v>
      </c>
      <c r="L55" s="312" t="str">
        <f ca="1">D17</f>
        <v>+</v>
      </c>
      <c r="M55" s="88">
        <f ca="1">E17</f>
        <v>24</v>
      </c>
      <c r="N55" s="89"/>
      <c r="O55" s="124"/>
      <c r="R55" s="30"/>
      <c r="S55" s="30"/>
      <c r="T55" s="30"/>
      <c r="U55" s="57"/>
      <c r="V55" s="57"/>
      <c r="W55" s="57"/>
      <c r="X55" s="57"/>
      <c r="Y55" s="30"/>
      <c r="Z55" s="30"/>
      <c r="AA55" s="30"/>
      <c r="AB55" s="30"/>
      <c r="AC55" s="30"/>
      <c r="AD55" s="30"/>
      <c r="AE55" s="30"/>
      <c r="AF55" s="30"/>
      <c r="AG55" s="30"/>
      <c r="AH55" s="30"/>
      <c r="AI55" s="30"/>
      <c r="AJ55" s="30"/>
      <c r="AK55" s="30"/>
      <c r="AL55" s="30"/>
      <c r="AM55" s="30"/>
      <c r="AN55" s="30"/>
      <c r="AO55" s="30"/>
      <c r="AP55" s="30"/>
      <c r="AQ55" s="30"/>
      <c r="AR55" s="30"/>
      <c r="AS55" s="30"/>
      <c r="AT55" s="30"/>
      <c r="AU55" s="30"/>
      <c r="AV55" s="30"/>
      <c r="AW55" s="30"/>
      <c r="AX55" s="30"/>
      <c r="AY55" s="30"/>
      <c r="AZ55" s="30"/>
      <c r="BA55" s="30"/>
      <c r="BB55" s="30"/>
      <c r="BC55" s="30"/>
      <c r="BD55" s="30"/>
      <c r="BE55" s="30"/>
      <c r="BF55" s="30"/>
      <c r="BG55" s="30"/>
    </row>
    <row r="56" spans="2:59" ht="12" customHeight="1" x14ac:dyDescent="0.35">
      <c r="B56" s="323"/>
      <c r="C56" s="186" t="s">
        <v>35</v>
      </c>
      <c r="D56" s="324">
        <f t="shared" ca="1" si="12"/>
        <v>2</v>
      </c>
      <c r="E56" s="187" t="s">
        <v>35</v>
      </c>
      <c r="F56" s="188" t="s">
        <v>36</v>
      </c>
      <c r="G56" s="325"/>
      <c r="I56" s="56"/>
      <c r="J56" s="311"/>
      <c r="K56" s="76" t="s">
        <v>35</v>
      </c>
      <c r="L56" s="312">
        <f t="shared" ca="1" si="14"/>
        <v>2</v>
      </c>
      <c r="M56" s="77" t="s">
        <v>35</v>
      </c>
      <c r="N56" s="78" t="s">
        <v>36</v>
      </c>
      <c r="O56" s="118"/>
      <c r="R56" s="30"/>
      <c r="S56" s="30"/>
      <c r="T56" s="30"/>
      <c r="U56" s="57"/>
      <c r="V56" s="57"/>
      <c r="W56" s="57"/>
      <c r="X56" s="57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0"/>
      <c r="AJ56" s="30"/>
      <c r="AK56" s="30"/>
      <c r="AL56" s="30"/>
      <c r="AM56" s="30"/>
      <c r="AN56" s="30"/>
      <c r="AO56" s="30"/>
      <c r="AP56" s="30"/>
      <c r="AQ56" s="30"/>
      <c r="AR56" s="30"/>
      <c r="AS56" s="30"/>
      <c r="AT56" s="30"/>
      <c r="AU56" s="30"/>
      <c r="AV56" s="30"/>
      <c r="AW56" s="30"/>
      <c r="AX56" s="30"/>
      <c r="AY56" s="30"/>
      <c r="AZ56" s="30"/>
      <c r="BA56" s="30"/>
      <c r="BB56" s="30"/>
      <c r="BC56" s="30"/>
      <c r="BD56" s="30"/>
      <c r="BE56" s="30"/>
      <c r="BF56" s="30"/>
      <c r="BG56" s="30"/>
    </row>
    <row r="57" spans="2:59" ht="22.05" customHeight="1" x14ac:dyDescent="0.35">
      <c r="B57" s="323"/>
      <c r="C57" s="189">
        <f ca="1">C19</f>
        <v>8</v>
      </c>
      <c r="D57" s="324">
        <f t="shared" ca="1" si="12"/>
        <v>2</v>
      </c>
      <c r="E57" s="190">
        <f ca="1">E19</f>
        <v>32</v>
      </c>
      <c r="F57" s="191"/>
      <c r="G57" s="325"/>
      <c r="I57" s="56"/>
      <c r="J57" s="311"/>
      <c r="K57" s="82">
        <f ca="1">C19</f>
        <v>8</v>
      </c>
      <c r="L57" s="312">
        <f t="shared" ca="1" si="14"/>
        <v>2</v>
      </c>
      <c r="M57" s="83">
        <f ca="1">E19</f>
        <v>32</v>
      </c>
      <c r="N57" s="84"/>
      <c r="O57" s="123"/>
      <c r="R57" s="30"/>
      <c r="S57" s="30"/>
      <c r="T57" s="30"/>
      <c r="U57" s="57"/>
      <c r="V57" s="57"/>
      <c r="W57" s="57"/>
      <c r="X57" s="57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  <c r="AK57" s="30"/>
      <c r="AL57" s="30"/>
      <c r="AM57" s="30"/>
      <c r="AN57" s="30"/>
      <c r="AO57" s="30"/>
      <c r="AP57" s="30"/>
      <c r="AQ57" s="30"/>
      <c r="AR57" s="30"/>
      <c r="AS57" s="30"/>
      <c r="AT57" s="30"/>
      <c r="AU57" s="30"/>
      <c r="AV57" s="30"/>
      <c r="AW57" s="30"/>
      <c r="AX57" s="30"/>
      <c r="AY57" s="30"/>
      <c r="AZ57" s="30"/>
      <c r="BA57" s="30"/>
      <c r="BB57" s="30"/>
      <c r="BC57" s="30"/>
      <c r="BD57" s="30"/>
      <c r="BE57" s="30"/>
      <c r="BF57" s="30"/>
      <c r="BG57" s="30"/>
    </row>
    <row r="58" spans="2:59" ht="22.05" customHeight="1" x14ac:dyDescent="0.4">
      <c r="B58" s="323" t="s">
        <v>71</v>
      </c>
      <c r="C58" s="192">
        <f ca="1">C20</f>
        <v>3</v>
      </c>
      <c r="D58" s="324" t="str">
        <f t="shared" ca="1" si="12"/>
        <v>÷</v>
      </c>
      <c r="E58" s="193">
        <f ca="1">E20</f>
        <v>8</v>
      </c>
      <c r="F58" s="194"/>
      <c r="G58" s="325"/>
      <c r="I58" s="56"/>
      <c r="J58" s="311" t="s">
        <v>71</v>
      </c>
      <c r="K58" s="87">
        <f ca="1">C20</f>
        <v>3</v>
      </c>
      <c r="L58" s="312" t="str">
        <f ca="1">D20</f>
        <v>÷</v>
      </c>
      <c r="M58" s="88">
        <f ca="1">E20</f>
        <v>8</v>
      </c>
      <c r="N58" s="89"/>
      <c r="O58" s="124"/>
      <c r="R58" s="30"/>
      <c r="S58" s="30"/>
      <c r="T58" s="30"/>
      <c r="U58" s="57"/>
      <c r="V58" s="57"/>
      <c r="W58" s="57"/>
      <c r="X58" s="57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30"/>
      <c r="AL58" s="30"/>
      <c r="AM58" s="30"/>
      <c r="AN58" s="30"/>
      <c r="AO58" s="30"/>
      <c r="AP58" s="30"/>
      <c r="AQ58" s="30"/>
      <c r="AR58" s="30"/>
      <c r="AS58" s="30"/>
      <c r="AT58" s="30"/>
      <c r="AU58" s="30"/>
      <c r="AV58" s="30"/>
      <c r="AW58" s="30"/>
      <c r="AX58" s="30"/>
      <c r="AY58" s="30"/>
      <c r="AZ58" s="30"/>
      <c r="BA58" s="30"/>
      <c r="BB58" s="30"/>
      <c r="BC58" s="30"/>
      <c r="BD58" s="30"/>
      <c r="BE58" s="30"/>
      <c r="BF58" s="30"/>
      <c r="BG58" s="30"/>
    </row>
    <row r="59" spans="2:59" ht="12" customHeight="1" x14ac:dyDescent="0.35">
      <c r="B59" s="323"/>
      <c r="C59" s="186" t="s">
        <v>35</v>
      </c>
      <c r="D59" s="324">
        <f t="shared" ca="1" si="12"/>
        <v>2</v>
      </c>
      <c r="E59" s="187" t="s">
        <v>35</v>
      </c>
      <c r="F59" s="188" t="s">
        <v>36</v>
      </c>
      <c r="G59" s="325"/>
      <c r="I59" s="56"/>
      <c r="J59" s="311"/>
      <c r="K59" s="76" t="s">
        <v>35</v>
      </c>
      <c r="L59" s="312">
        <f t="shared" ca="1" si="14"/>
        <v>2</v>
      </c>
      <c r="M59" s="77" t="s">
        <v>35</v>
      </c>
      <c r="N59" s="78" t="s">
        <v>36</v>
      </c>
      <c r="O59" s="118"/>
      <c r="R59" s="30"/>
      <c r="S59" s="30"/>
      <c r="T59" s="30"/>
      <c r="U59" s="57"/>
      <c r="V59" s="57"/>
      <c r="W59" s="57"/>
      <c r="X59" s="57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30"/>
      <c r="AK59" s="30"/>
      <c r="AL59" s="30"/>
      <c r="AM59" s="30"/>
      <c r="AN59" s="30"/>
      <c r="AO59" s="30"/>
      <c r="AP59" s="30"/>
      <c r="AQ59" s="30"/>
      <c r="AR59" s="30"/>
      <c r="AS59" s="30"/>
      <c r="AT59" s="30"/>
      <c r="AU59" s="30"/>
      <c r="AV59" s="30"/>
      <c r="AW59" s="30"/>
      <c r="AX59" s="30"/>
      <c r="AY59" s="30"/>
      <c r="AZ59" s="30"/>
      <c r="BA59" s="30"/>
      <c r="BB59" s="30"/>
      <c r="BC59" s="30"/>
      <c r="BD59" s="30"/>
      <c r="BE59" s="30"/>
      <c r="BF59" s="30"/>
      <c r="BG59" s="30"/>
    </row>
    <row r="60" spans="2:59" ht="22.05" customHeight="1" x14ac:dyDescent="0.35">
      <c r="B60" s="323"/>
      <c r="C60" s="189">
        <f ca="1">C22</f>
        <v>2</v>
      </c>
      <c r="D60" s="324">
        <f t="shared" ca="1" si="12"/>
        <v>2</v>
      </c>
      <c r="E60" s="190">
        <f ca="1">E22</f>
        <v>3</v>
      </c>
      <c r="F60" s="191"/>
      <c r="G60" s="325"/>
      <c r="I60" s="56"/>
      <c r="J60" s="311"/>
      <c r="K60" s="82">
        <f ca="1">C22</f>
        <v>2</v>
      </c>
      <c r="L60" s="312">
        <f t="shared" ca="1" si="14"/>
        <v>2</v>
      </c>
      <c r="M60" s="83">
        <f ca="1">E22</f>
        <v>3</v>
      </c>
      <c r="N60" s="84"/>
      <c r="O60" s="123"/>
      <c r="R60" s="30"/>
      <c r="S60" s="30"/>
      <c r="T60" s="30"/>
      <c r="U60" s="57"/>
      <c r="V60" s="57"/>
      <c r="W60" s="57"/>
      <c r="X60" s="57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30"/>
      <c r="AP60" s="30"/>
      <c r="AQ60" s="30"/>
      <c r="AR60" s="30"/>
      <c r="AS60" s="30"/>
      <c r="AT60" s="30"/>
      <c r="AU60" s="30"/>
      <c r="AV60" s="30"/>
      <c r="AW60" s="30"/>
      <c r="AX60" s="30"/>
      <c r="AY60" s="30"/>
      <c r="AZ60" s="30"/>
      <c r="BA60" s="30"/>
      <c r="BB60" s="30"/>
      <c r="BC60" s="30"/>
      <c r="BD60" s="30"/>
      <c r="BE60" s="30"/>
      <c r="BF60" s="30"/>
      <c r="BG60" s="30"/>
    </row>
    <row r="61" spans="2:59" ht="22.05" customHeight="1" x14ac:dyDescent="0.4">
      <c r="B61" s="323" t="s">
        <v>76</v>
      </c>
      <c r="C61" s="192">
        <f ca="1">C23</f>
        <v>5</v>
      </c>
      <c r="D61" s="324" t="str">
        <f t="shared" ca="1" si="12"/>
        <v>+</v>
      </c>
      <c r="E61" s="193">
        <f ca="1">E23</f>
        <v>29</v>
      </c>
      <c r="F61" s="194"/>
      <c r="G61" s="325"/>
      <c r="I61" s="56"/>
      <c r="J61" s="311" t="s">
        <v>76</v>
      </c>
      <c r="K61" s="87">
        <f ca="1">C23</f>
        <v>5</v>
      </c>
      <c r="L61" s="312" t="str">
        <f ca="1">D23</f>
        <v>+</v>
      </c>
      <c r="M61" s="88">
        <f ca="1">E23</f>
        <v>29</v>
      </c>
      <c r="N61" s="89"/>
      <c r="O61" s="124"/>
      <c r="R61" s="30"/>
      <c r="S61" s="30"/>
      <c r="T61" s="30"/>
      <c r="U61" s="57"/>
      <c r="V61" s="57"/>
      <c r="W61" s="57"/>
      <c r="X61" s="57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  <c r="AP61" s="30"/>
      <c r="AQ61" s="30"/>
      <c r="AR61" s="30"/>
      <c r="AS61" s="30"/>
      <c r="AT61" s="30"/>
      <c r="AU61" s="30"/>
      <c r="AV61" s="30"/>
      <c r="AW61" s="30"/>
      <c r="AX61" s="30"/>
      <c r="AY61" s="30"/>
      <c r="AZ61" s="30"/>
      <c r="BA61" s="30"/>
      <c r="BB61" s="30"/>
      <c r="BC61" s="30"/>
      <c r="BD61" s="30"/>
      <c r="BE61" s="30"/>
      <c r="BF61" s="30"/>
      <c r="BG61" s="30"/>
    </row>
    <row r="62" spans="2:59" ht="12" customHeight="1" x14ac:dyDescent="0.35">
      <c r="B62" s="323"/>
      <c r="C62" s="186" t="s">
        <v>35</v>
      </c>
      <c r="D62" s="324">
        <f t="shared" ca="1" si="12"/>
        <v>2</v>
      </c>
      <c r="E62" s="187" t="s">
        <v>35</v>
      </c>
      <c r="F62" s="188" t="s">
        <v>36</v>
      </c>
      <c r="G62" s="325"/>
      <c r="I62" s="56"/>
      <c r="J62" s="311"/>
      <c r="K62" s="76" t="s">
        <v>35</v>
      </c>
      <c r="L62" s="312">
        <f t="shared" ca="1" si="14"/>
        <v>2</v>
      </c>
      <c r="M62" s="77" t="s">
        <v>35</v>
      </c>
      <c r="N62" s="78" t="s">
        <v>36</v>
      </c>
      <c r="O62" s="118"/>
      <c r="R62" s="30"/>
      <c r="S62" s="30"/>
      <c r="T62" s="30"/>
      <c r="U62" s="57"/>
      <c r="V62" s="57"/>
      <c r="W62" s="57"/>
      <c r="X62" s="57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30"/>
      <c r="AO62" s="30"/>
      <c r="AP62" s="30"/>
      <c r="AQ62" s="30"/>
      <c r="AR62" s="30"/>
      <c r="AS62" s="30"/>
      <c r="AT62" s="30"/>
      <c r="AU62" s="30"/>
      <c r="AV62" s="30"/>
      <c r="AW62" s="30"/>
      <c r="AX62" s="30"/>
      <c r="AY62" s="30"/>
      <c r="AZ62" s="30"/>
      <c r="BA62" s="30"/>
      <c r="BB62" s="30"/>
      <c r="BC62" s="30"/>
      <c r="BD62" s="30"/>
      <c r="BE62" s="30"/>
      <c r="BF62" s="30"/>
      <c r="BG62" s="30"/>
    </row>
    <row r="63" spans="2:59" ht="22.05" customHeight="1" x14ac:dyDescent="0.35">
      <c r="B63" s="323"/>
      <c r="C63" s="189">
        <f ca="1">C25</f>
        <v>9</v>
      </c>
      <c r="D63" s="324">
        <f t="shared" ca="1" si="12"/>
        <v>2</v>
      </c>
      <c r="E63" s="190">
        <f ca="1">E25</f>
        <v>36</v>
      </c>
      <c r="F63" s="191"/>
      <c r="G63" s="325"/>
      <c r="I63" s="56"/>
      <c r="J63" s="311"/>
      <c r="K63" s="82">
        <f ca="1">C25</f>
        <v>9</v>
      </c>
      <c r="L63" s="312">
        <f t="shared" ca="1" si="14"/>
        <v>2</v>
      </c>
      <c r="M63" s="83">
        <f ca="1">E25</f>
        <v>36</v>
      </c>
      <c r="N63" s="84"/>
      <c r="O63" s="123"/>
      <c r="R63" s="30"/>
      <c r="S63" s="30"/>
      <c r="T63" s="30"/>
      <c r="U63" s="57"/>
      <c r="V63" s="57"/>
      <c r="W63" s="57"/>
      <c r="X63" s="57"/>
      <c r="Y63" s="30"/>
      <c r="Z63" s="30"/>
      <c r="AA63" s="30"/>
      <c r="AB63" s="30"/>
      <c r="AC63" s="30"/>
      <c r="AD63" s="30"/>
      <c r="AE63" s="30"/>
      <c r="AF63" s="30"/>
      <c r="AG63" s="30"/>
      <c r="AH63" s="30"/>
      <c r="AI63" s="30"/>
      <c r="AJ63" s="30"/>
      <c r="AK63" s="30"/>
      <c r="AL63" s="30"/>
      <c r="AM63" s="30"/>
      <c r="AN63" s="30"/>
      <c r="AO63" s="30"/>
      <c r="AP63" s="30"/>
      <c r="AQ63" s="30"/>
      <c r="AR63" s="30"/>
      <c r="AS63" s="30"/>
      <c r="AT63" s="30"/>
      <c r="AU63" s="30"/>
      <c r="AV63" s="30"/>
      <c r="AW63" s="30"/>
      <c r="AX63" s="30"/>
      <c r="AY63" s="30"/>
      <c r="AZ63" s="30"/>
      <c r="BA63" s="30"/>
      <c r="BB63" s="30"/>
      <c r="BC63" s="30"/>
      <c r="BD63" s="30"/>
      <c r="BE63" s="30"/>
      <c r="BF63" s="30"/>
      <c r="BG63" s="30"/>
    </row>
    <row r="64" spans="2:59" ht="22.05" customHeight="1" x14ac:dyDescent="0.4">
      <c r="B64" s="323" t="s">
        <v>81</v>
      </c>
      <c r="C64" s="192">
        <f ca="1">C26</f>
        <v>5</v>
      </c>
      <c r="D64" s="324" t="str">
        <f t="shared" ca="1" si="12"/>
        <v>-</v>
      </c>
      <c r="E64" s="193">
        <f ca="1">E26</f>
        <v>24</v>
      </c>
      <c r="F64" s="194"/>
      <c r="G64" s="325"/>
      <c r="I64" s="56"/>
      <c r="J64" s="311" t="s">
        <v>81</v>
      </c>
      <c r="K64" s="87">
        <f ca="1">C26</f>
        <v>5</v>
      </c>
      <c r="L64" s="312" t="str">
        <f ca="1">D26</f>
        <v>-</v>
      </c>
      <c r="M64" s="88">
        <f ca="1">E26</f>
        <v>24</v>
      </c>
      <c r="N64" s="89"/>
      <c r="O64" s="124"/>
      <c r="R64" s="30"/>
      <c r="S64" s="30"/>
      <c r="T64" s="30"/>
      <c r="U64" s="57"/>
      <c r="V64" s="57"/>
      <c r="W64" s="57"/>
      <c r="X64" s="57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30"/>
      <c r="AO64" s="30"/>
      <c r="AP64" s="30"/>
      <c r="AQ64" s="30"/>
      <c r="AR64" s="30"/>
      <c r="AS64" s="30"/>
      <c r="AT64" s="30"/>
      <c r="AU64" s="30"/>
      <c r="AV64" s="30"/>
      <c r="AW64" s="30"/>
      <c r="AX64" s="30"/>
      <c r="AY64" s="30"/>
      <c r="AZ64" s="30"/>
      <c r="BA64" s="30"/>
      <c r="BB64" s="30"/>
      <c r="BC64" s="30"/>
      <c r="BD64" s="30"/>
      <c r="BE64" s="30"/>
      <c r="BF64" s="30"/>
      <c r="BG64" s="30"/>
    </row>
    <row r="65" spans="1:59" ht="12.4" customHeight="1" x14ac:dyDescent="0.35">
      <c r="B65" s="323"/>
      <c r="C65" s="186" t="s">
        <v>35</v>
      </c>
      <c r="D65" s="324">
        <f t="shared" ca="1" si="12"/>
        <v>2</v>
      </c>
      <c r="E65" s="187" t="s">
        <v>35</v>
      </c>
      <c r="F65" s="188" t="s">
        <v>36</v>
      </c>
      <c r="G65" s="325"/>
      <c r="I65" s="56"/>
      <c r="J65" s="311"/>
      <c r="K65" s="76" t="s">
        <v>35</v>
      </c>
      <c r="L65" s="312">
        <f t="shared" ca="1" si="14"/>
        <v>2</v>
      </c>
      <c r="M65" s="77" t="s">
        <v>35</v>
      </c>
      <c r="N65" s="78" t="s">
        <v>36</v>
      </c>
      <c r="O65" s="118"/>
      <c r="R65" s="30"/>
      <c r="S65" s="30"/>
      <c r="T65" s="30"/>
      <c r="U65" s="57"/>
      <c r="V65" s="57"/>
      <c r="W65" s="57"/>
      <c r="X65" s="57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  <c r="AP65" s="30"/>
      <c r="AQ65" s="30"/>
      <c r="AR65" s="30"/>
      <c r="AS65" s="30"/>
      <c r="AT65" s="30"/>
      <c r="AU65" s="30"/>
      <c r="AV65" s="30"/>
      <c r="AW65" s="30"/>
      <c r="AX65" s="30"/>
      <c r="AY65" s="30"/>
      <c r="AZ65" s="30"/>
      <c r="BA65" s="30"/>
      <c r="BB65" s="30"/>
      <c r="BC65" s="30"/>
      <c r="BD65" s="30"/>
      <c r="BE65" s="30"/>
      <c r="BF65" s="30"/>
      <c r="BG65" s="30"/>
    </row>
    <row r="66" spans="1:59" ht="22.05" customHeight="1" x14ac:dyDescent="0.35">
      <c r="B66" s="323"/>
      <c r="C66" s="189">
        <f ca="1">C28</f>
        <v>6</v>
      </c>
      <c r="D66" s="324">
        <f t="shared" ca="1" si="12"/>
        <v>2</v>
      </c>
      <c r="E66" s="190">
        <f ca="1">E28</f>
        <v>42</v>
      </c>
      <c r="F66" s="191"/>
      <c r="G66" s="325"/>
      <c r="I66" s="56"/>
      <c r="J66" s="311"/>
      <c r="K66" s="82">
        <f ca="1">C28</f>
        <v>6</v>
      </c>
      <c r="L66" s="312">
        <f t="shared" ca="1" si="14"/>
        <v>2</v>
      </c>
      <c r="M66" s="83">
        <f ca="1">E28</f>
        <v>42</v>
      </c>
      <c r="N66" s="84"/>
      <c r="O66" s="123"/>
      <c r="R66" s="30"/>
      <c r="S66" s="30"/>
      <c r="T66" s="30"/>
      <c r="U66" s="57"/>
      <c r="V66" s="57"/>
      <c r="W66" s="57"/>
      <c r="X66" s="57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N66" s="30"/>
      <c r="AO66" s="30"/>
      <c r="AP66" s="30"/>
      <c r="AQ66" s="30"/>
      <c r="AR66" s="30"/>
      <c r="AS66" s="30"/>
      <c r="AT66" s="30"/>
      <c r="AU66" s="30"/>
      <c r="AV66" s="30"/>
      <c r="AW66" s="30"/>
      <c r="AX66" s="30"/>
      <c r="AY66" s="30"/>
      <c r="AZ66" s="30"/>
      <c r="BA66" s="30"/>
      <c r="BB66" s="30"/>
      <c r="BC66" s="30"/>
      <c r="BD66" s="30"/>
      <c r="BE66" s="30"/>
      <c r="BF66" s="30"/>
      <c r="BG66" s="30"/>
    </row>
    <row r="67" spans="1:59" ht="22.05" customHeight="1" x14ac:dyDescent="0.4">
      <c r="B67" s="323" t="s">
        <v>88</v>
      </c>
      <c r="C67" s="192">
        <f ca="1">C29</f>
        <v>9</v>
      </c>
      <c r="D67" s="324" t="str">
        <f t="shared" ca="1" si="12"/>
        <v>÷</v>
      </c>
      <c r="E67" s="193">
        <f ca="1">E29</f>
        <v>7</v>
      </c>
      <c r="F67" s="194"/>
      <c r="G67" s="325"/>
      <c r="I67" s="56"/>
      <c r="J67" s="311" t="s">
        <v>88</v>
      </c>
      <c r="K67" s="87">
        <f ca="1">C29</f>
        <v>9</v>
      </c>
      <c r="L67" s="312" t="str">
        <f ca="1">D29</f>
        <v>÷</v>
      </c>
      <c r="M67" s="88">
        <f ca="1">E29</f>
        <v>7</v>
      </c>
      <c r="N67" s="89"/>
      <c r="O67" s="124"/>
      <c r="R67" s="30"/>
      <c r="S67" s="30"/>
      <c r="T67" s="30"/>
      <c r="U67" s="57"/>
      <c r="V67" s="57"/>
      <c r="W67" s="57"/>
      <c r="X67" s="57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</row>
    <row r="68" spans="1:59" ht="12.4" customHeight="1" x14ac:dyDescent="0.35">
      <c r="B68" s="323"/>
      <c r="C68" s="186" t="s">
        <v>35</v>
      </c>
      <c r="D68" s="324">
        <f t="shared" ca="1" si="12"/>
        <v>2</v>
      </c>
      <c r="E68" s="187" t="s">
        <v>35</v>
      </c>
      <c r="F68" s="188" t="s">
        <v>36</v>
      </c>
      <c r="G68" s="325"/>
      <c r="I68" s="56"/>
      <c r="J68" s="311"/>
      <c r="K68" s="76" t="s">
        <v>35</v>
      </c>
      <c r="L68" s="312">
        <f t="shared" ca="1" si="14"/>
        <v>2</v>
      </c>
      <c r="M68" s="77" t="s">
        <v>35</v>
      </c>
      <c r="N68" s="78" t="s">
        <v>36</v>
      </c>
      <c r="O68" s="118"/>
      <c r="R68" s="30"/>
      <c r="S68" s="30"/>
      <c r="T68" s="30"/>
      <c r="U68" s="57"/>
      <c r="V68" s="57"/>
      <c r="W68" s="57"/>
      <c r="X68" s="57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30"/>
      <c r="AO68" s="30"/>
      <c r="AP68" s="30"/>
      <c r="AQ68" s="30"/>
      <c r="AR68" s="30"/>
      <c r="AS68" s="30"/>
      <c r="AT68" s="30"/>
      <c r="AU68" s="30"/>
      <c r="AV68" s="30"/>
      <c r="AW68" s="30"/>
      <c r="AX68" s="30"/>
      <c r="AY68" s="30"/>
      <c r="AZ68" s="30"/>
      <c r="BA68" s="30"/>
      <c r="BB68" s="30"/>
      <c r="BC68" s="30"/>
      <c r="BD68" s="30"/>
      <c r="BE68" s="30"/>
      <c r="BF68" s="30"/>
      <c r="BG68" s="30"/>
    </row>
    <row r="69" spans="1:59" ht="21.75" customHeight="1" x14ac:dyDescent="0.35">
      <c r="B69" s="323"/>
      <c r="C69" s="189">
        <f ca="1">C31</f>
        <v>4</v>
      </c>
      <c r="D69" s="324">
        <f t="shared" ca="1" si="12"/>
        <v>2</v>
      </c>
      <c r="E69" s="190">
        <f ca="1">E31</f>
        <v>4</v>
      </c>
      <c r="F69" s="191"/>
      <c r="G69" s="325"/>
      <c r="I69" s="56"/>
      <c r="J69" s="311"/>
      <c r="K69" s="82">
        <f ca="1">C31</f>
        <v>4</v>
      </c>
      <c r="L69" s="312">
        <f t="shared" ca="1" si="14"/>
        <v>2</v>
      </c>
      <c r="M69" s="83">
        <f ca="1">E31</f>
        <v>4</v>
      </c>
      <c r="N69" s="84"/>
      <c r="O69" s="123"/>
      <c r="R69" s="30"/>
      <c r="S69" s="30"/>
      <c r="T69" s="30"/>
      <c r="U69" s="57"/>
      <c r="V69" s="57"/>
      <c r="W69" s="57"/>
      <c r="X69" s="57"/>
      <c r="Y69" s="30"/>
      <c r="Z69" s="30"/>
      <c r="AA69" s="30"/>
      <c r="AB69" s="30"/>
      <c r="AC69" s="30"/>
      <c r="AD69" s="30"/>
      <c r="AE69" s="30"/>
      <c r="AF69" s="30"/>
      <c r="AG69" s="30"/>
      <c r="AH69" s="30"/>
      <c r="AI69" s="30"/>
      <c r="AJ69" s="30"/>
      <c r="AK69" s="30"/>
      <c r="AL69" s="30"/>
      <c r="AM69" s="30"/>
      <c r="AN69" s="30"/>
      <c r="AO69" s="30"/>
      <c r="AP69" s="30"/>
      <c r="AQ69" s="30"/>
      <c r="AR69" s="30"/>
      <c r="AS69" s="30"/>
      <c r="AT69" s="30"/>
      <c r="AU69" s="30"/>
      <c r="AV69" s="30"/>
      <c r="AW69" s="30"/>
      <c r="AX69" s="30"/>
      <c r="AY69" s="30"/>
      <c r="AZ69" s="30"/>
      <c r="BA69" s="30"/>
      <c r="BB69" s="30"/>
      <c r="BC69" s="30"/>
      <c r="BD69" s="30"/>
      <c r="BE69" s="30"/>
      <c r="BF69" s="30"/>
      <c r="BG69" s="30"/>
    </row>
    <row r="70" spans="1:59" ht="22.05" customHeight="1" x14ac:dyDescent="0.4">
      <c r="B70" s="319" t="s">
        <v>92</v>
      </c>
      <c r="C70" s="192">
        <f ca="1">C32</f>
        <v>2</v>
      </c>
      <c r="D70" s="320" t="str">
        <f t="shared" ca="1" si="12"/>
        <v>×</v>
      </c>
      <c r="E70" s="193">
        <f ca="1">E32</f>
        <v>8</v>
      </c>
      <c r="F70" s="194"/>
      <c r="G70" s="321"/>
      <c r="I70" s="56"/>
      <c r="J70" s="313" t="s">
        <v>92</v>
      </c>
      <c r="K70" s="87">
        <f ca="1">C32</f>
        <v>2</v>
      </c>
      <c r="L70" s="314" t="str">
        <f ca="1">D32</f>
        <v>×</v>
      </c>
      <c r="M70" s="88">
        <f ca="1">E32</f>
        <v>8</v>
      </c>
      <c r="N70" s="89"/>
      <c r="O70" s="124"/>
      <c r="R70" s="30"/>
      <c r="S70" s="30"/>
      <c r="T70" s="30"/>
      <c r="U70" s="57"/>
      <c r="V70" s="57"/>
      <c r="W70" s="57"/>
      <c r="X70" s="57"/>
      <c r="Y70" s="30"/>
      <c r="Z70" s="30"/>
      <c r="AA70" s="30"/>
      <c r="AB70" s="30"/>
      <c r="AC70" s="30"/>
      <c r="AD70" s="30"/>
      <c r="AE70" s="30"/>
      <c r="AF70" s="30"/>
      <c r="AG70" s="30"/>
      <c r="AH70" s="30"/>
      <c r="AI70" s="30"/>
      <c r="AJ70" s="30"/>
      <c r="AK70" s="30"/>
      <c r="AL70" s="30"/>
      <c r="AM70" s="30"/>
      <c r="AN70" s="30"/>
      <c r="AO70" s="30"/>
      <c r="AP70" s="30"/>
      <c r="AQ70" s="30"/>
      <c r="AR70" s="30"/>
      <c r="AS70" s="30"/>
      <c r="AT70" s="30"/>
      <c r="AU70" s="30"/>
      <c r="AV70" s="30"/>
      <c r="AW70" s="30"/>
      <c r="AX70" s="30"/>
      <c r="AY70" s="30"/>
      <c r="AZ70" s="30"/>
      <c r="BA70" s="30"/>
      <c r="BB70" s="30"/>
      <c r="BC70" s="30"/>
      <c r="BD70" s="30"/>
      <c r="BE70" s="30"/>
      <c r="BF70" s="30"/>
      <c r="BG70" s="30"/>
    </row>
    <row r="71" spans="1:59" ht="12.4" customHeight="1" x14ac:dyDescent="0.35">
      <c r="B71" s="319"/>
      <c r="C71" s="186" t="s">
        <v>35</v>
      </c>
      <c r="D71" s="320">
        <f t="shared" ca="1" si="12"/>
        <v>2</v>
      </c>
      <c r="E71" s="187" t="s">
        <v>35</v>
      </c>
      <c r="F71" s="188" t="s">
        <v>36</v>
      </c>
      <c r="G71" s="321"/>
      <c r="I71" s="56"/>
      <c r="J71" s="313"/>
      <c r="K71" s="76" t="s">
        <v>35</v>
      </c>
      <c r="L71" s="314">
        <f t="shared" ca="1" si="14"/>
        <v>2</v>
      </c>
      <c r="M71" s="77" t="s">
        <v>35</v>
      </c>
      <c r="N71" s="78" t="s">
        <v>36</v>
      </c>
      <c r="O71" s="118"/>
      <c r="R71" s="30"/>
      <c r="S71" s="30"/>
      <c r="T71" s="30"/>
      <c r="U71" s="57"/>
      <c r="V71" s="57"/>
      <c r="W71" s="57"/>
      <c r="X71" s="57"/>
      <c r="Y71" s="30"/>
      <c r="Z71" s="30"/>
      <c r="AA71" s="30"/>
      <c r="AB71" s="30"/>
      <c r="AC71" s="30"/>
      <c r="AD71" s="30"/>
      <c r="AE71" s="30"/>
      <c r="AF71" s="30"/>
      <c r="AG71" s="30"/>
      <c r="AH71" s="30"/>
      <c r="AI71" s="30"/>
      <c r="AJ71" s="30"/>
      <c r="AK71" s="30"/>
      <c r="AL71" s="30"/>
      <c r="AM71" s="30"/>
      <c r="AN71" s="30"/>
      <c r="AO71" s="30"/>
      <c r="AP71" s="30"/>
      <c r="AQ71" s="30"/>
      <c r="AR71" s="30"/>
      <c r="AS71" s="30"/>
      <c r="AT71" s="30"/>
      <c r="AU71" s="30"/>
      <c r="AV71" s="30"/>
      <c r="AW71" s="30"/>
      <c r="AX71" s="30"/>
      <c r="AY71" s="30"/>
      <c r="AZ71" s="30"/>
      <c r="BA71" s="30"/>
      <c r="BB71" s="30"/>
      <c r="BC71" s="30"/>
      <c r="BD71" s="30"/>
      <c r="BE71" s="30"/>
      <c r="BF71" s="30"/>
      <c r="BG71" s="30"/>
    </row>
    <row r="72" spans="1:59" ht="22.05" customHeight="1" x14ac:dyDescent="0.35">
      <c r="B72" s="319"/>
      <c r="C72" s="195">
        <f ca="1">C34</f>
        <v>9</v>
      </c>
      <c r="D72" s="320">
        <f t="shared" ca="1" si="12"/>
        <v>2</v>
      </c>
      <c r="E72" s="196">
        <f ca="1">E34</f>
        <v>9</v>
      </c>
      <c r="F72" s="197"/>
      <c r="G72" s="321"/>
      <c r="I72" s="56"/>
      <c r="J72" s="313"/>
      <c r="K72" s="109">
        <f ca="1">C34</f>
        <v>9</v>
      </c>
      <c r="L72" s="314">
        <f t="shared" ca="1" si="14"/>
        <v>2</v>
      </c>
      <c r="M72" s="110">
        <f ca="1">E34</f>
        <v>9</v>
      </c>
      <c r="N72" s="111"/>
      <c r="O72" s="127"/>
      <c r="R72" s="30"/>
      <c r="S72" s="30"/>
      <c r="T72" s="30"/>
      <c r="U72" s="57"/>
      <c r="V72" s="57"/>
      <c r="W72" s="57"/>
      <c r="X72" s="57"/>
      <c r="Y72" s="30"/>
      <c r="Z72" s="30"/>
      <c r="AA72" s="30"/>
      <c r="AB72" s="30"/>
      <c r="AC72" s="30"/>
      <c r="AD72" s="30"/>
      <c r="AE72" s="30"/>
      <c r="AF72" s="30"/>
      <c r="AG72" s="30"/>
      <c r="AH72" s="30"/>
      <c r="AI72" s="30"/>
      <c r="AJ72" s="30"/>
      <c r="AK72" s="30"/>
      <c r="AL72" s="30"/>
      <c r="AM72" s="30"/>
      <c r="AN72" s="30"/>
      <c r="AO72" s="30"/>
      <c r="AP72" s="30"/>
      <c r="AQ72" s="30"/>
      <c r="AR72" s="30"/>
      <c r="AS72" s="30"/>
      <c r="AT72" s="30"/>
      <c r="AU72" s="30"/>
      <c r="AV72" s="30"/>
      <c r="AW72" s="30"/>
      <c r="AX72" s="30"/>
      <c r="AY72" s="30"/>
      <c r="AZ72" s="30"/>
      <c r="BA72" s="30"/>
      <c r="BB72" s="30"/>
      <c r="BC72" s="30"/>
      <c r="BD72" s="30"/>
      <c r="BE72" s="30"/>
      <c r="BF72" s="30"/>
      <c r="BG72" s="30"/>
    </row>
    <row r="73" spans="1:59" x14ac:dyDescent="0.35">
      <c r="I73" s="56"/>
      <c r="R73" s="30"/>
      <c r="S73" s="30"/>
      <c r="T73" s="30"/>
      <c r="U73" s="57"/>
      <c r="V73" s="57"/>
      <c r="W73" s="57"/>
      <c r="X73" s="57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30"/>
      <c r="AM73" s="30"/>
      <c r="AN73" s="30"/>
      <c r="AO73" s="30"/>
      <c r="AP73" s="30"/>
      <c r="AQ73" s="30"/>
      <c r="AR73" s="30"/>
      <c r="AS73" s="30"/>
      <c r="AT73" s="30"/>
      <c r="AU73" s="30"/>
      <c r="AV73" s="30"/>
      <c r="AW73" s="30"/>
      <c r="AX73" s="30"/>
      <c r="AY73" s="30"/>
      <c r="AZ73" s="30"/>
      <c r="BA73" s="30"/>
      <c r="BB73" s="30"/>
      <c r="BC73" s="30"/>
      <c r="BD73" s="30"/>
      <c r="BE73" s="30"/>
      <c r="BF73" s="30"/>
      <c r="BG73" s="30"/>
    </row>
    <row r="74" spans="1:59" x14ac:dyDescent="0.35">
      <c r="A74" s="56"/>
    </row>
    <row r="75" spans="1:59" x14ac:dyDescent="0.35">
      <c r="A75" s="56"/>
    </row>
    <row r="76" spans="1:59" ht="13.9" x14ac:dyDescent="0.4">
      <c r="A76" s="56"/>
      <c r="B76" s="318" t="s">
        <v>100</v>
      </c>
      <c r="C76" s="318"/>
      <c r="D76" s="318"/>
      <c r="E76" s="318"/>
      <c r="F76" s="318"/>
      <c r="G76" s="318"/>
    </row>
    <row r="77" spans="1:59" ht="13.15" thickBot="1" x14ac:dyDescent="0.4">
      <c r="A77" s="56"/>
      <c r="B77" s="55"/>
      <c r="C77" s="55"/>
      <c r="F77" s="55"/>
    </row>
    <row r="78" spans="1:59" ht="31.15" thickBot="1" x14ac:dyDescent="0.4">
      <c r="A78" s="60"/>
      <c r="B78" s="317" t="s">
        <v>24</v>
      </c>
      <c r="C78" s="317"/>
      <c r="D78" s="317"/>
      <c r="E78" s="317"/>
      <c r="F78" s="317"/>
      <c r="G78" s="317"/>
      <c r="H78" s="59"/>
      <c r="I78" s="59"/>
    </row>
    <row r="79" spans="1:59" ht="13.15" thickBot="1" x14ac:dyDescent="0.4">
      <c r="A79" s="56"/>
    </row>
    <row r="80" spans="1:59" ht="25.05" customHeight="1" thickBot="1" x14ac:dyDescent="0.45">
      <c r="A80" s="56"/>
      <c r="B80" s="315" t="s">
        <v>32</v>
      </c>
      <c r="C80" s="66">
        <f ca="1">C5</f>
        <v>2</v>
      </c>
      <c r="D80" s="316" t="str">
        <f ca="1">D5</f>
        <v>+</v>
      </c>
      <c r="E80" s="67">
        <f ca="1">E5</f>
        <v>4</v>
      </c>
      <c r="F80" s="68"/>
      <c r="G80" s="117">
        <f ca="1">VLOOKUP(INT($Z13),$AS$5:$BB$44,9)</f>
        <v>14</v>
      </c>
    </row>
    <row r="81" spans="1:17" ht="12.85" customHeight="1" thickBot="1" x14ac:dyDescent="0.4">
      <c r="A81" s="56"/>
      <c r="B81" s="315"/>
      <c r="C81" s="76" t="s">
        <v>35</v>
      </c>
      <c r="D81" s="316" t="e">
        <f>#REF!</f>
        <v>#REF!</v>
      </c>
      <c r="E81" s="77" t="s">
        <v>35</v>
      </c>
      <c r="F81" s="78" t="s">
        <v>36</v>
      </c>
      <c r="G81" s="118" t="s">
        <v>35</v>
      </c>
    </row>
    <row r="82" spans="1:17" ht="25.05" customHeight="1" thickBot="1" x14ac:dyDescent="0.4">
      <c r="A82" s="56"/>
      <c r="B82" s="315"/>
      <c r="C82" s="82">
        <f ca="1">C7</f>
        <v>3</v>
      </c>
      <c r="D82" s="316" t="e">
        <f>#REF!</f>
        <v>#REF!</v>
      </c>
      <c r="E82" s="83">
        <f ca="1">E7</f>
        <v>15</v>
      </c>
      <c r="F82" s="84"/>
      <c r="G82" s="123">
        <f ca="1">VLOOKUP(INT($Z13),$AS$5:$BB$44,10)</f>
        <v>15</v>
      </c>
    </row>
    <row r="83" spans="1:17" ht="25.05" customHeight="1" x14ac:dyDescent="0.4">
      <c r="A83" s="56"/>
      <c r="B83" s="311" t="s">
        <v>43</v>
      </c>
      <c r="C83" s="87">
        <f ca="1">C8</f>
        <v>27</v>
      </c>
      <c r="D83" s="312" t="str">
        <f ca="1">D8</f>
        <v>-</v>
      </c>
      <c r="E83" s="88">
        <f ca="1">E8</f>
        <v>2</v>
      </c>
      <c r="F83" s="89"/>
      <c r="G83" s="124">
        <f ca="1">VLOOKUP(INT($Z14),$AS$5:$BB$44,9)</f>
        <v>17</v>
      </c>
      <c r="J83" s="302" t="s">
        <v>138</v>
      </c>
      <c r="K83" s="303"/>
      <c r="L83" s="303"/>
      <c r="M83" s="303"/>
      <c r="N83" s="303"/>
      <c r="O83" s="304"/>
      <c r="P83" s="247"/>
      <c r="Q83" s="247"/>
    </row>
    <row r="84" spans="1:17" ht="12.85" customHeight="1" x14ac:dyDescent="0.35">
      <c r="A84" s="56"/>
      <c r="B84" s="311"/>
      <c r="C84" s="76" t="s">
        <v>35</v>
      </c>
      <c r="D84" s="312" t="e">
        <f>#REF!</f>
        <v>#REF!</v>
      </c>
      <c r="E84" s="77" t="s">
        <v>35</v>
      </c>
      <c r="F84" s="78" t="s">
        <v>36</v>
      </c>
      <c r="G84" s="118" t="s">
        <v>35</v>
      </c>
      <c r="J84" s="305"/>
      <c r="K84" s="306"/>
      <c r="L84" s="306"/>
      <c r="M84" s="306"/>
      <c r="N84" s="306"/>
      <c r="O84" s="307"/>
      <c r="P84" s="247"/>
      <c r="Q84" s="247"/>
    </row>
    <row r="85" spans="1:17" ht="25.05" customHeight="1" x14ac:dyDescent="0.35">
      <c r="A85" s="56"/>
      <c r="B85" s="311"/>
      <c r="C85" s="82">
        <f ca="1">C10</f>
        <v>35</v>
      </c>
      <c r="D85" s="312" t="e">
        <f>#REF!</f>
        <v>#REF!</v>
      </c>
      <c r="E85" s="83">
        <f ca="1">E10</f>
        <v>7</v>
      </c>
      <c r="F85" s="84"/>
      <c r="G85" s="123">
        <f ca="1">VLOOKUP(INT($Z14),$AS$5:$BB$44,10)</f>
        <v>35</v>
      </c>
      <c r="J85" s="305"/>
      <c r="K85" s="306"/>
      <c r="L85" s="306"/>
      <c r="M85" s="306"/>
      <c r="N85" s="306"/>
      <c r="O85" s="307"/>
      <c r="P85" s="247"/>
      <c r="Q85" s="247"/>
    </row>
    <row r="86" spans="1:17" ht="25.05" customHeight="1" x14ac:dyDescent="0.4">
      <c r="A86" s="56"/>
      <c r="B86" s="311" t="s">
        <v>52</v>
      </c>
      <c r="C86" s="87">
        <f ca="1">C11</f>
        <v>2</v>
      </c>
      <c r="D86" s="312" t="str">
        <f ca="1">D11</f>
        <v>-</v>
      </c>
      <c r="E86" s="88">
        <f ca="1">E11</f>
        <v>4</v>
      </c>
      <c r="F86" s="89"/>
      <c r="G86" s="124">
        <f ca="1">VLOOKUP(INT($Z15),$AS$5:$BB$44,9)</f>
        <v>12</v>
      </c>
      <c r="J86" s="305"/>
      <c r="K86" s="306"/>
      <c r="L86" s="306"/>
      <c r="M86" s="306"/>
      <c r="N86" s="306"/>
      <c r="O86" s="307"/>
      <c r="P86" s="247"/>
      <c r="Q86" s="247"/>
    </row>
    <row r="87" spans="1:17" ht="12.85" customHeight="1" x14ac:dyDescent="0.35">
      <c r="A87" s="56"/>
      <c r="B87" s="311"/>
      <c r="C87" s="76" t="s">
        <v>35</v>
      </c>
      <c r="D87" s="312" t="e">
        <f>#REF!</f>
        <v>#REF!</v>
      </c>
      <c r="E87" s="77" t="s">
        <v>35</v>
      </c>
      <c r="F87" s="78" t="s">
        <v>36</v>
      </c>
      <c r="G87" s="118" t="s">
        <v>35</v>
      </c>
      <c r="J87" s="305"/>
      <c r="K87" s="306"/>
      <c r="L87" s="306"/>
      <c r="M87" s="306"/>
      <c r="N87" s="306"/>
      <c r="O87" s="307"/>
      <c r="P87" s="247"/>
      <c r="Q87" s="247"/>
    </row>
    <row r="88" spans="1:17" ht="25.05" customHeight="1" x14ac:dyDescent="0.35">
      <c r="A88" s="56"/>
      <c r="B88" s="311"/>
      <c r="C88" s="82">
        <f ca="1">C13</f>
        <v>5</v>
      </c>
      <c r="D88" s="312" t="e">
        <f>#REF!</f>
        <v>#REF!</v>
      </c>
      <c r="E88" s="83">
        <f ca="1">E13</f>
        <v>40</v>
      </c>
      <c r="F88" s="84"/>
      <c r="G88" s="123">
        <f ca="1">VLOOKUP(INT($Z15),$AS$5:$BB$44,10)</f>
        <v>40</v>
      </c>
      <c r="J88" s="305"/>
      <c r="K88" s="306"/>
      <c r="L88" s="306"/>
      <c r="M88" s="306"/>
      <c r="N88" s="306"/>
      <c r="O88" s="307"/>
      <c r="P88" s="247"/>
      <c r="Q88" s="247"/>
    </row>
    <row r="89" spans="1:17" ht="25.05" customHeight="1" x14ac:dyDescent="0.4">
      <c r="A89" s="56"/>
      <c r="B89" s="311" t="s">
        <v>60</v>
      </c>
      <c r="C89" s="87">
        <f ca="1">C14</f>
        <v>19</v>
      </c>
      <c r="D89" s="312" t="str">
        <f ca="1">D14</f>
        <v>+</v>
      </c>
      <c r="E89" s="88">
        <f ca="1">E14</f>
        <v>5</v>
      </c>
      <c r="F89" s="89"/>
      <c r="G89" s="124">
        <f ca="1">VLOOKUP(INT($Z16),$AS$5:$BB$44,9)</f>
        <v>64</v>
      </c>
      <c r="J89" s="305"/>
      <c r="K89" s="306"/>
      <c r="L89" s="306"/>
      <c r="M89" s="306"/>
      <c r="N89" s="306"/>
      <c r="O89" s="307"/>
      <c r="P89" s="247"/>
      <c r="Q89" s="247"/>
    </row>
    <row r="90" spans="1:17" ht="12.85" customHeight="1" x14ac:dyDescent="0.35">
      <c r="A90" s="56"/>
      <c r="B90" s="311"/>
      <c r="C90" s="76" t="s">
        <v>35</v>
      </c>
      <c r="D90" s="312" t="e">
        <f>#REF!</f>
        <v>#REF!</v>
      </c>
      <c r="E90" s="77" t="s">
        <v>35</v>
      </c>
      <c r="F90" s="78" t="s">
        <v>36</v>
      </c>
      <c r="G90" s="118" t="s">
        <v>35</v>
      </c>
      <c r="J90" s="305"/>
      <c r="K90" s="306"/>
      <c r="L90" s="306"/>
      <c r="M90" s="306"/>
      <c r="N90" s="306"/>
      <c r="O90" s="307"/>
      <c r="P90" s="247"/>
      <c r="Q90" s="247"/>
    </row>
    <row r="91" spans="1:17" ht="25.05" customHeight="1" x14ac:dyDescent="0.35">
      <c r="A91" s="56"/>
      <c r="B91" s="311"/>
      <c r="C91" s="82">
        <f ca="1">C16</f>
        <v>72</v>
      </c>
      <c r="D91" s="312" t="e">
        <f>#REF!</f>
        <v>#REF!</v>
      </c>
      <c r="E91" s="83">
        <f ca="1">E16</f>
        <v>8</v>
      </c>
      <c r="F91" s="84"/>
      <c r="G91" s="123">
        <f ca="1">VLOOKUP(INT($Z16),$AS$5:$BB$44,10)</f>
        <v>72</v>
      </c>
      <c r="J91" s="305"/>
      <c r="K91" s="306"/>
      <c r="L91" s="306"/>
      <c r="M91" s="306"/>
      <c r="N91" s="306"/>
      <c r="O91" s="307"/>
      <c r="P91" s="247"/>
      <c r="Q91" s="247"/>
    </row>
    <row r="92" spans="1:17" ht="25.05" customHeight="1" x14ac:dyDescent="0.4">
      <c r="A92" s="56"/>
      <c r="B92" s="311" t="s">
        <v>65</v>
      </c>
      <c r="C92" s="87">
        <f ca="1">C17</f>
        <v>9</v>
      </c>
      <c r="D92" s="312" t="str">
        <f ca="1">D17</f>
        <v>+</v>
      </c>
      <c r="E92" s="88">
        <f ca="1">E17</f>
        <v>24</v>
      </c>
      <c r="F92" s="89"/>
      <c r="G92" s="124">
        <f ca="1">VLOOKUP(INT($Z17),$AS$5:$BB$44,9)</f>
        <v>60</v>
      </c>
      <c r="J92" s="305"/>
      <c r="K92" s="306"/>
      <c r="L92" s="306"/>
      <c r="M92" s="306"/>
      <c r="N92" s="306"/>
      <c r="O92" s="307"/>
      <c r="P92" s="247"/>
      <c r="Q92" s="247"/>
    </row>
    <row r="93" spans="1:17" ht="12.85" customHeight="1" x14ac:dyDescent="0.35">
      <c r="A93" s="56"/>
      <c r="B93" s="311"/>
      <c r="C93" s="76" t="s">
        <v>35</v>
      </c>
      <c r="D93" s="312" t="e">
        <f>#REF!</f>
        <v>#REF!</v>
      </c>
      <c r="E93" s="77" t="s">
        <v>35</v>
      </c>
      <c r="F93" s="78" t="s">
        <v>36</v>
      </c>
      <c r="G93" s="118" t="s">
        <v>35</v>
      </c>
      <c r="J93" s="305"/>
      <c r="K93" s="306"/>
      <c r="L93" s="306"/>
      <c r="M93" s="306"/>
      <c r="N93" s="306"/>
      <c r="O93" s="307"/>
      <c r="P93" s="247"/>
      <c r="Q93" s="247"/>
    </row>
    <row r="94" spans="1:17" ht="25.05" customHeight="1" thickBot="1" x14ac:dyDescent="0.4">
      <c r="A94" s="56"/>
      <c r="B94" s="311"/>
      <c r="C94" s="82">
        <f ca="1">C19</f>
        <v>8</v>
      </c>
      <c r="D94" s="312" t="e">
        <f>#REF!</f>
        <v>#REF!</v>
      </c>
      <c r="E94" s="83">
        <f ca="1">E19</f>
        <v>32</v>
      </c>
      <c r="F94" s="84"/>
      <c r="G94" s="123">
        <f ca="1">VLOOKUP(INT($Z17),$AS$5:$BB$44,10)</f>
        <v>32</v>
      </c>
      <c r="J94" s="308"/>
      <c r="K94" s="309"/>
      <c r="L94" s="309"/>
      <c r="M94" s="309"/>
      <c r="N94" s="309"/>
      <c r="O94" s="310"/>
      <c r="P94" s="247"/>
      <c r="Q94" s="247"/>
    </row>
    <row r="95" spans="1:17" ht="25.05" customHeight="1" x14ac:dyDescent="0.4">
      <c r="A95" s="56"/>
      <c r="B95" s="311" t="s">
        <v>71</v>
      </c>
      <c r="C95" s="87">
        <f ca="1">C20</f>
        <v>3</v>
      </c>
      <c r="D95" s="312" t="str">
        <f ca="1">D20</f>
        <v>÷</v>
      </c>
      <c r="E95" s="88">
        <f ca="1">E20</f>
        <v>8</v>
      </c>
      <c r="F95" s="89"/>
      <c r="G95" s="124">
        <f ca="1">VLOOKUP(INT($Z18),$AS$5:$BB$44,9)</f>
        <v>9</v>
      </c>
    </row>
    <row r="96" spans="1:17" ht="12.85" customHeight="1" x14ac:dyDescent="0.35">
      <c r="A96" s="56"/>
      <c r="B96" s="311"/>
      <c r="C96" s="76" t="s">
        <v>35</v>
      </c>
      <c r="D96" s="312" t="e">
        <f>#REF!</f>
        <v>#REF!</v>
      </c>
      <c r="E96" s="77" t="s">
        <v>35</v>
      </c>
      <c r="F96" s="78" t="s">
        <v>36</v>
      </c>
      <c r="G96" s="118" t="s">
        <v>35</v>
      </c>
    </row>
    <row r="97" spans="1:7" ht="25.05" customHeight="1" x14ac:dyDescent="0.35">
      <c r="A97" s="56"/>
      <c r="B97" s="311"/>
      <c r="C97" s="82">
        <f ca="1">C22</f>
        <v>2</v>
      </c>
      <c r="D97" s="312" t="e">
        <f>#REF!</f>
        <v>#REF!</v>
      </c>
      <c r="E97" s="83">
        <f ca="1">E22</f>
        <v>3</v>
      </c>
      <c r="F97" s="84"/>
      <c r="G97" s="123">
        <f ca="1">VLOOKUP(INT($Z18),$AS$5:$BB$44,10)</f>
        <v>16</v>
      </c>
    </row>
    <row r="98" spans="1:7" ht="25.05" customHeight="1" x14ac:dyDescent="0.4">
      <c r="A98" s="56"/>
      <c r="B98" s="311" t="s">
        <v>76</v>
      </c>
      <c r="C98" s="87">
        <f ca="1">C23</f>
        <v>5</v>
      </c>
      <c r="D98" s="312" t="str">
        <f ca="1">D23</f>
        <v>+</v>
      </c>
      <c r="E98" s="88">
        <f ca="1">E23</f>
        <v>29</v>
      </c>
      <c r="F98" s="89"/>
      <c r="G98" s="124">
        <f ca="1">VLOOKUP(INT($Z19),$AS$5:$BB$44,9)</f>
        <v>49</v>
      </c>
    </row>
    <row r="99" spans="1:7" ht="12.85" customHeight="1" x14ac:dyDescent="0.35">
      <c r="A99" s="56"/>
      <c r="B99" s="311"/>
      <c r="C99" s="76" t="s">
        <v>35</v>
      </c>
      <c r="D99" s="312" t="e">
        <f>#REF!</f>
        <v>#REF!</v>
      </c>
      <c r="E99" s="77" t="s">
        <v>35</v>
      </c>
      <c r="F99" s="78" t="s">
        <v>36</v>
      </c>
      <c r="G99" s="118" t="s">
        <v>35</v>
      </c>
    </row>
    <row r="100" spans="1:7" ht="25.05" customHeight="1" x14ac:dyDescent="0.35">
      <c r="A100" s="56"/>
      <c r="B100" s="311"/>
      <c r="C100" s="82">
        <f ca="1">C25</f>
        <v>9</v>
      </c>
      <c r="D100" s="312" t="e">
        <f>#REF!</f>
        <v>#REF!</v>
      </c>
      <c r="E100" s="83">
        <f ca="1">E25</f>
        <v>36</v>
      </c>
      <c r="F100" s="84"/>
      <c r="G100" s="123">
        <f ca="1">VLOOKUP(INT($Z19),$AS$5:$BB$44,10)</f>
        <v>36</v>
      </c>
    </row>
    <row r="101" spans="1:7" ht="25.05" customHeight="1" x14ac:dyDescent="0.4">
      <c r="A101" s="56"/>
      <c r="B101" s="311" t="s">
        <v>81</v>
      </c>
      <c r="C101" s="87">
        <f ca="1">C26</f>
        <v>5</v>
      </c>
      <c r="D101" s="312" t="str">
        <f ca="1">D26</f>
        <v>-</v>
      </c>
      <c r="E101" s="88">
        <f ca="1">E26</f>
        <v>24</v>
      </c>
      <c r="F101" s="89"/>
      <c r="G101" s="124">
        <f ca="1">VLOOKUP(INT($Z20),$AS$5:$BB$44,9)</f>
        <v>11</v>
      </c>
    </row>
    <row r="102" spans="1:7" ht="12.85" customHeight="1" x14ac:dyDescent="0.35">
      <c r="A102" s="56"/>
      <c r="B102" s="311"/>
      <c r="C102" s="76" t="s">
        <v>35</v>
      </c>
      <c r="D102" s="312" t="e">
        <f>#REF!</f>
        <v>#REF!</v>
      </c>
      <c r="E102" s="77" t="s">
        <v>35</v>
      </c>
      <c r="F102" s="78" t="s">
        <v>36</v>
      </c>
      <c r="G102" s="118" t="s">
        <v>35</v>
      </c>
    </row>
    <row r="103" spans="1:7" ht="25.05" customHeight="1" x14ac:dyDescent="0.35">
      <c r="A103" s="56"/>
      <c r="B103" s="311"/>
      <c r="C103" s="82">
        <f ca="1">C28</f>
        <v>6</v>
      </c>
      <c r="D103" s="312" t="e">
        <f>#REF!</f>
        <v>#REF!</v>
      </c>
      <c r="E103" s="83">
        <f ca="1">E28</f>
        <v>42</v>
      </c>
      <c r="F103" s="84"/>
      <c r="G103" s="123">
        <f ca="1">VLOOKUP(INT($Z20),$AS$5:$BB$44,10)</f>
        <v>42</v>
      </c>
    </row>
    <row r="104" spans="1:7" ht="25.05" customHeight="1" x14ac:dyDescent="0.4">
      <c r="A104" s="56"/>
      <c r="B104" s="311" t="s">
        <v>88</v>
      </c>
      <c r="C104" s="87">
        <f ca="1">C29</f>
        <v>9</v>
      </c>
      <c r="D104" s="312" t="str">
        <f ca="1">D29</f>
        <v>÷</v>
      </c>
      <c r="E104" s="88">
        <f ca="1">E29</f>
        <v>7</v>
      </c>
      <c r="F104" s="89"/>
      <c r="G104" s="124">
        <f ca="1">VLOOKUP(INT($Z21),$AS$5:$BB$44,9)</f>
        <v>36</v>
      </c>
    </row>
    <row r="105" spans="1:7" ht="12.85" customHeight="1" x14ac:dyDescent="0.35">
      <c r="A105" s="56"/>
      <c r="B105" s="311"/>
      <c r="C105" s="76" t="s">
        <v>35</v>
      </c>
      <c r="D105" s="312" t="e">
        <f>#REF!</f>
        <v>#REF!</v>
      </c>
      <c r="E105" s="77" t="s">
        <v>35</v>
      </c>
      <c r="F105" s="78" t="s">
        <v>36</v>
      </c>
      <c r="G105" s="118" t="s">
        <v>35</v>
      </c>
    </row>
    <row r="106" spans="1:7" ht="25.05" customHeight="1" x14ac:dyDescent="0.35">
      <c r="A106" s="56"/>
      <c r="B106" s="311"/>
      <c r="C106" s="82">
        <f ca="1">C31</f>
        <v>4</v>
      </c>
      <c r="D106" s="312" t="e">
        <f>#REF!</f>
        <v>#REF!</v>
      </c>
      <c r="E106" s="83">
        <f ca="1">E31</f>
        <v>4</v>
      </c>
      <c r="F106" s="84"/>
      <c r="G106" s="123">
        <f ca="1">VLOOKUP(INT($Z21),$AS$5:$BB$44,10)</f>
        <v>28</v>
      </c>
    </row>
    <row r="107" spans="1:7" ht="25.05" customHeight="1" thickBot="1" x14ac:dyDescent="0.45">
      <c r="A107" s="56"/>
      <c r="B107" s="313" t="s">
        <v>92</v>
      </c>
      <c r="C107" s="87">
        <f ca="1">C32</f>
        <v>2</v>
      </c>
      <c r="D107" s="314" t="str">
        <f ca="1">D32</f>
        <v>×</v>
      </c>
      <c r="E107" s="88">
        <f ca="1">E32</f>
        <v>8</v>
      </c>
      <c r="F107" s="89"/>
      <c r="G107" s="124">
        <f ca="1">VLOOKUP(INT($Z22),$AS$5:$BB$44,9)</f>
        <v>16</v>
      </c>
    </row>
    <row r="108" spans="1:7" ht="12.85" customHeight="1" thickBot="1" x14ac:dyDescent="0.4">
      <c r="A108" s="56"/>
      <c r="B108" s="313"/>
      <c r="C108" s="76" t="s">
        <v>35</v>
      </c>
      <c r="D108" s="314" t="e">
        <f>#REF!</f>
        <v>#REF!</v>
      </c>
      <c r="E108" s="77" t="s">
        <v>35</v>
      </c>
      <c r="F108" s="78" t="s">
        <v>36</v>
      </c>
      <c r="G108" s="118" t="s">
        <v>35</v>
      </c>
    </row>
    <row r="109" spans="1:7" ht="25.05" customHeight="1" thickBot="1" x14ac:dyDescent="0.4">
      <c r="A109" s="56"/>
      <c r="B109" s="313"/>
      <c r="C109" s="109">
        <f ca="1">C34</f>
        <v>9</v>
      </c>
      <c r="D109" s="314" t="e">
        <f>#REF!</f>
        <v>#REF!</v>
      </c>
      <c r="E109" s="110">
        <f ca="1">E34</f>
        <v>9</v>
      </c>
      <c r="F109" s="111"/>
      <c r="G109" s="127">
        <f ca="1">VLOOKUP(INT($Z22),$AS$5:$BB$44,10)</f>
        <v>81</v>
      </c>
    </row>
    <row r="110" spans="1:7" x14ac:dyDescent="0.35">
      <c r="A110" s="56"/>
    </row>
  </sheetData>
  <sheetProtection selectLockedCells="1" selectUnlockedCells="1"/>
  <mergeCells count="199">
    <mergeCell ref="AA2:AQ3"/>
    <mergeCell ref="B3:G3"/>
    <mergeCell ref="J3:O3"/>
    <mergeCell ref="S4:U5"/>
    <mergeCell ref="AM4:AO4"/>
    <mergeCell ref="AS4:BC4"/>
    <mergeCell ref="B5:B7"/>
    <mergeCell ref="D5:D7"/>
    <mergeCell ref="G5:G7"/>
    <mergeCell ref="J5:J7"/>
    <mergeCell ref="L5:L7"/>
    <mergeCell ref="O5:O7"/>
    <mergeCell ref="AE5:AE6"/>
    <mergeCell ref="AK5:AK6"/>
    <mergeCell ref="S6:T6"/>
    <mergeCell ref="S7:T7"/>
    <mergeCell ref="AE7:AE8"/>
    <mergeCell ref="AK7:AK8"/>
    <mergeCell ref="S8:T8"/>
    <mergeCell ref="B11:B13"/>
    <mergeCell ref="D11:D13"/>
    <mergeCell ref="G11:G13"/>
    <mergeCell ref="J11:J13"/>
    <mergeCell ref="L11:L13"/>
    <mergeCell ref="O11:O13"/>
    <mergeCell ref="B8:B10"/>
    <mergeCell ref="D8:D10"/>
    <mergeCell ref="G8:G10"/>
    <mergeCell ref="J8:J10"/>
    <mergeCell ref="L8:L10"/>
    <mergeCell ref="O8:O10"/>
    <mergeCell ref="AE11:AE12"/>
    <mergeCell ref="AK11:AK12"/>
    <mergeCell ref="S12:U12"/>
    <mergeCell ref="X12:Z12"/>
    <mergeCell ref="X13:Y13"/>
    <mergeCell ref="AE13:AE14"/>
    <mergeCell ref="AK13:AK14"/>
    <mergeCell ref="X14:Y14"/>
    <mergeCell ref="S9:T9"/>
    <mergeCell ref="AE9:AE10"/>
    <mergeCell ref="AK9:AK10"/>
    <mergeCell ref="S10:T10"/>
    <mergeCell ref="B17:B19"/>
    <mergeCell ref="D17:D19"/>
    <mergeCell ref="G17:G19"/>
    <mergeCell ref="J17:J19"/>
    <mergeCell ref="L17:L19"/>
    <mergeCell ref="O17:O19"/>
    <mergeCell ref="B14:B16"/>
    <mergeCell ref="D14:D16"/>
    <mergeCell ref="G14:G16"/>
    <mergeCell ref="J14:J16"/>
    <mergeCell ref="L14:L16"/>
    <mergeCell ref="O14:O16"/>
    <mergeCell ref="X17:Y17"/>
    <mergeCell ref="AE17:AE18"/>
    <mergeCell ref="AK17:AK18"/>
    <mergeCell ref="X18:Y18"/>
    <mergeCell ref="X19:Y19"/>
    <mergeCell ref="AE19:AE20"/>
    <mergeCell ref="AK19:AK20"/>
    <mergeCell ref="X20:Y20"/>
    <mergeCell ref="X15:Y15"/>
    <mergeCell ref="AE15:AE16"/>
    <mergeCell ref="AK15:AK16"/>
    <mergeCell ref="X16:Y16"/>
    <mergeCell ref="X21:Y21"/>
    <mergeCell ref="AE21:AE22"/>
    <mergeCell ref="AK21:AK22"/>
    <mergeCell ref="X22:Y22"/>
    <mergeCell ref="B23:B25"/>
    <mergeCell ref="D23:D25"/>
    <mergeCell ref="G23:G25"/>
    <mergeCell ref="J23:J25"/>
    <mergeCell ref="L23:L25"/>
    <mergeCell ref="O23:O25"/>
    <mergeCell ref="B20:B22"/>
    <mergeCell ref="D20:D22"/>
    <mergeCell ref="G20:G22"/>
    <mergeCell ref="J20:J22"/>
    <mergeCell ref="L20:L22"/>
    <mergeCell ref="O20:O22"/>
    <mergeCell ref="AE23:AE24"/>
    <mergeCell ref="AK23:AK24"/>
    <mergeCell ref="B26:B28"/>
    <mergeCell ref="D26:D28"/>
    <mergeCell ref="G26:G28"/>
    <mergeCell ref="J26:J28"/>
    <mergeCell ref="L26:L28"/>
    <mergeCell ref="O26:O28"/>
    <mergeCell ref="AE28:AE29"/>
    <mergeCell ref="AK28:AK29"/>
    <mergeCell ref="AE34:AE35"/>
    <mergeCell ref="AK34:AK35"/>
    <mergeCell ref="AE36:AE37"/>
    <mergeCell ref="AK36:AK37"/>
    <mergeCell ref="AE38:AE39"/>
    <mergeCell ref="AK38:AK39"/>
    <mergeCell ref="AE30:AE31"/>
    <mergeCell ref="AK30:AK31"/>
    <mergeCell ref="B32:B34"/>
    <mergeCell ref="D32:D34"/>
    <mergeCell ref="G32:G34"/>
    <mergeCell ref="J32:J34"/>
    <mergeCell ref="L32:L34"/>
    <mergeCell ref="O32:O34"/>
    <mergeCell ref="AE32:AE33"/>
    <mergeCell ref="AK32:AK33"/>
    <mergeCell ref="B29:B31"/>
    <mergeCell ref="D29:D31"/>
    <mergeCell ref="G29:G31"/>
    <mergeCell ref="J29:J31"/>
    <mergeCell ref="L29:L31"/>
    <mergeCell ref="O29:O31"/>
    <mergeCell ref="AE40:AE41"/>
    <mergeCell ref="AK40:AK41"/>
    <mergeCell ref="B41:G41"/>
    <mergeCell ref="J41:O41"/>
    <mergeCell ref="AE42:AE43"/>
    <mergeCell ref="AK42:AK43"/>
    <mergeCell ref="B43:B45"/>
    <mergeCell ref="D43:D45"/>
    <mergeCell ref="G43:G45"/>
    <mergeCell ref="AK46:AK47"/>
    <mergeCell ref="B49:B51"/>
    <mergeCell ref="D49:D51"/>
    <mergeCell ref="G49:G51"/>
    <mergeCell ref="J49:J51"/>
    <mergeCell ref="L49:L51"/>
    <mergeCell ref="J43:J45"/>
    <mergeCell ref="L43:L45"/>
    <mergeCell ref="AE44:AE45"/>
    <mergeCell ref="AK44:AK45"/>
    <mergeCell ref="B46:B48"/>
    <mergeCell ref="D46:D48"/>
    <mergeCell ref="G46:G48"/>
    <mergeCell ref="J46:J48"/>
    <mergeCell ref="L46:L48"/>
    <mergeCell ref="AE46:AE47"/>
    <mergeCell ref="D52:D54"/>
    <mergeCell ref="G52:G54"/>
    <mergeCell ref="J52:J54"/>
    <mergeCell ref="L52:L54"/>
    <mergeCell ref="B55:B57"/>
    <mergeCell ref="D55:D57"/>
    <mergeCell ref="G55:G57"/>
    <mergeCell ref="J55:J57"/>
    <mergeCell ref="L55:L57"/>
    <mergeCell ref="J70:J72"/>
    <mergeCell ref="L70:L72"/>
    <mergeCell ref="X5:Y10"/>
    <mergeCell ref="B64:B66"/>
    <mergeCell ref="D64:D66"/>
    <mergeCell ref="G64:G66"/>
    <mergeCell ref="J64:J66"/>
    <mergeCell ref="L64:L66"/>
    <mergeCell ref="B67:B69"/>
    <mergeCell ref="D67:D69"/>
    <mergeCell ref="G67:G69"/>
    <mergeCell ref="J67:J69"/>
    <mergeCell ref="L67:L69"/>
    <mergeCell ref="B58:B60"/>
    <mergeCell ref="D58:D60"/>
    <mergeCell ref="G58:G60"/>
    <mergeCell ref="J58:J60"/>
    <mergeCell ref="L58:L60"/>
    <mergeCell ref="B61:B63"/>
    <mergeCell ref="D61:D63"/>
    <mergeCell ref="G61:G63"/>
    <mergeCell ref="J61:J63"/>
    <mergeCell ref="L61:L63"/>
    <mergeCell ref="B52:B54"/>
    <mergeCell ref="B80:B82"/>
    <mergeCell ref="D80:D82"/>
    <mergeCell ref="B78:G78"/>
    <mergeCell ref="B83:B85"/>
    <mergeCell ref="B76:G76"/>
    <mergeCell ref="D83:D85"/>
    <mergeCell ref="B70:B72"/>
    <mergeCell ref="D70:D72"/>
    <mergeCell ref="G70:G72"/>
    <mergeCell ref="J83:O94"/>
    <mergeCell ref="B104:B106"/>
    <mergeCell ref="D104:D106"/>
    <mergeCell ref="B107:B109"/>
    <mergeCell ref="D107:D109"/>
    <mergeCell ref="B95:B97"/>
    <mergeCell ref="D95:D97"/>
    <mergeCell ref="B98:B100"/>
    <mergeCell ref="D98:D100"/>
    <mergeCell ref="B101:B103"/>
    <mergeCell ref="D101:D103"/>
    <mergeCell ref="B86:B88"/>
    <mergeCell ref="D86:D88"/>
    <mergeCell ref="B89:B91"/>
    <mergeCell ref="D89:D91"/>
    <mergeCell ref="B92:B94"/>
    <mergeCell ref="D92:D94"/>
  </mergeCells>
  <conditionalFormatting sqref="S6:U9">
    <cfRule type="expression" dxfId="13" priority="5" stopIfTrue="1">
      <formula>"somme($T$6:$T$9)&gt;10"</formula>
    </cfRule>
  </conditionalFormatting>
  <conditionalFormatting sqref="U6:U9">
    <cfRule type="expression" dxfId="12" priority="1" stopIfTrue="1">
      <formula>U6&gt;10</formula>
    </cfRule>
    <cfRule type="cellIs" dxfId="11" priority="2" stopIfTrue="1" operator="between">
      <formula>0</formula>
      <formula>10</formula>
    </cfRule>
  </conditionalFormatting>
  <conditionalFormatting sqref="U10">
    <cfRule type="cellIs" dxfId="10" priority="6" stopIfTrue="1" operator="equal">
      <formula>10</formula>
    </cfRule>
    <cfRule type="cellIs" dxfId="9" priority="7" stopIfTrue="1" operator="notEqual">
      <formula>10</formula>
    </cfRule>
  </conditionalFormatting>
  <conditionalFormatting sqref="U11">
    <cfRule type="expression" priority="3" stopIfTrue="1">
      <formula>"somme($T$6:$T$9)&gt;10"</formula>
    </cfRule>
    <cfRule type="cellIs" dxfId="8" priority="4" stopIfTrue="1" operator="greaterThan">
      <formula>10</formula>
    </cfRule>
  </conditionalFormatting>
  <dataValidations count="2">
    <dataValidation type="list" showErrorMessage="1" sqref="V5:W24 AE28:AE47 AK28:AK47" xr:uid="{CF30B20F-DF60-444B-87A4-2C35F4544A81}">
      <formula1>$AA$5:$AA$8</formula1>
      <formula2>0</formula2>
    </dataValidation>
    <dataValidation type="whole" allowBlank="1" showErrorMessage="1" errorTitle="TROP d'opérations !!" error="Il faut modifier le nombre d'opérations choisi... " sqref="U6:U9" xr:uid="{9421E85B-E32E-4C9F-873F-8FCC592E4B69}">
      <formula1>0</formula1>
      <formula2>10</formula2>
    </dataValidation>
  </dataValidations>
  <printOptions horizontalCentered="1" verticalCentered="1"/>
  <pageMargins left="0.31527777777777777" right="0.31527777777777777" top="0.35416666666666669" bottom="0.35416666666666669" header="0.51180555555555551" footer="0.51180555555555551"/>
  <pageSetup paperSize="9" scale="57" firstPageNumber="0" fitToHeight="2" orientation="portrait" horizontalDpi="300" verticalDpi="300" r:id="rId1"/>
  <headerFooter alignWithMargins="0"/>
  <rowBreaks count="1" manualBreakCount="1">
    <brk id="73" max="15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CAF51-7C10-40CC-AB01-D60DD37EADB6}">
  <sheetPr codeName="Feuil4"/>
  <dimension ref="B2:BB89"/>
  <sheetViews>
    <sheetView zoomScale="87" zoomScaleNormal="41" workbookViewId="0">
      <selection activeCell="B2" sqref="B2:K2"/>
    </sheetView>
  </sheetViews>
  <sheetFormatPr baseColWidth="10" defaultColWidth="11.3984375" defaultRowHeight="12.75" customHeight="1" x14ac:dyDescent="0.35"/>
  <cols>
    <col min="1" max="3" width="11.3984375" style="30" customWidth="1"/>
    <col min="4" max="4" width="15.86328125" style="30" customWidth="1"/>
    <col min="5" max="6" width="11.3984375" style="30" customWidth="1"/>
    <col min="7" max="11" width="9" style="30" customWidth="1"/>
    <col min="12" max="12" width="11.3984375" style="31" customWidth="1"/>
    <col min="13" max="13" width="11.3984375" style="30" customWidth="1"/>
    <col min="14" max="14" width="14.3984375" style="30" customWidth="1"/>
    <col min="15" max="18" width="11.3984375" style="30" customWidth="1"/>
    <col min="19" max="23" width="9" style="30" customWidth="1"/>
    <col min="24" max="24" width="3.19921875" style="30" customWidth="1"/>
    <col min="25" max="30" width="11.3984375" style="30"/>
    <col min="31" max="31" width="19.53125" style="30" customWidth="1"/>
    <col min="32" max="16384" width="11.3984375" style="30"/>
  </cols>
  <sheetData>
    <row r="2" spans="2:36" ht="12.75" customHeight="1" x14ac:dyDescent="0.4">
      <c r="B2" s="34" t="s">
        <v>139</v>
      </c>
      <c r="D2" s="34"/>
      <c r="F2" s="34"/>
      <c r="H2" s="34" t="s">
        <v>12</v>
      </c>
      <c r="I2" s="32"/>
      <c r="J2" s="32"/>
      <c r="N2" s="34" t="s">
        <v>139</v>
      </c>
      <c r="P2" s="34"/>
      <c r="R2" s="34"/>
      <c r="T2" s="34" t="s">
        <v>12</v>
      </c>
      <c r="U2" s="32"/>
      <c r="V2" s="32"/>
      <c r="Z2" s="301" t="s">
        <v>107</v>
      </c>
      <c r="AA2" s="301"/>
      <c r="AB2" s="301"/>
      <c r="AC2" s="301"/>
      <c r="AD2" s="301"/>
      <c r="AE2" s="301"/>
    </row>
    <row r="3" spans="2:36" ht="13.15" customHeight="1" thickBot="1" x14ac:dyDescent="0.4">
      <c r="Z3" s="301"/>
      <c r="AA3" s="301"/>
      <c r="AB3" s="301"/>
      <c r="AC3" s="301"/>
      <c r="AD3" s="301"/>
      <c r="AE3" s="301"/>
    </row>
    <row r="4" spans="2:36" ht="12.75" customHeight="1" thickBot="1" x14ac:dyDescent="0.4">
      <c r="B4" s="288" t="s">
        <v>108</v>
      </c>
      <c r="C4" s="288"/>
      <c r="D4" s="288"/>
      <c r="E4" s="288"/>
      <c r="F4" s="288"/>
      <c r="G4" s="288"/>
      <c r="H4" s="288"/>
      <c r="I4" s="288"/>
      <c r="J4" s="288"/>
      <c r="K4" s="288"/>
      <c r="N4" s="288" t="s">
        <v>108</v>
      </c>
      <c r="O4" s="288"/>
      <c r="P4" s="288"/>
      <c r="Q4" s="288"/>
      <c r="R4" s="288"/>
      <c r="S4" s="288"/>
      <c r="T4" s="288"/>
      <c r="U4" s="288"/>
      <c r="V4" s="288"/>
      <c r="W4" s="288"/>
      <c r="Z4" s="301"/>
      <c r="AA4" s="301"/>
      <c r="AB4" s="301"/>
      <c r="AC4" s="301"/>
      <c r="AD4" s="301"/>
      <c r="AE4" s="301"/>
    </row>
    <row r="5" spans="2:36" ht="12.75" customHeight="1" thickBot="1" x14ac:dyDescent="0.4">
      <c r="B5" s="288"/>
      <c r="C5" s="288"/>
      <c r="D5" s="288"/>
      <c r="E5" s="288"/>
      <c r="F5" s="288"/>
      <c r="G5" s="288"/>
      <c r="H5" s="288"/>
      <c r="I5" s="288"/>
      <c r="J5" s="288"/>
      <c r="K5" s="288"/>
      <c r="N5" s="288"/>
      <c r="O5" s="288"/>
      <c r="P5" s="288"/>
      <c r="Q5" s="288"/>
      <c r="R5" s="288"/>
      <c r="S5" s="288"/>
      <c r="T5" s="288"/>
      <c r="U5" s="288"/>
      <c r="V5" s="288"/>
      <c r="W5" s="288"/>
      <c r="Z5" s="301"/>
      <c r="AA5" s="301"/>
      <c r="AB5" s="301"/>
      <c r="AC5" s="301"/>
      <c r="AD5" s="301"/>
      <c r="AE5" s="301"/>
    </row>
    <row r="6" spans="2:36" ht="12.75" customHeight="1" thickBot="1" x14ac:dyDescent="0.4">
      <c r="B6" s="288"/>
      <c r="C6" s="288"/>
      <c r="D6" s="288"/>
      <c r="E6" s="288"/>
      <c r="F6" s="288"/>
      <c r="G6" s="288"/>
      <c r="H6" s="288"/>
      <c r="I6" s="288"/>
      <c r="J6" s="288"/>
      <c r="K6" s="288"/>
      <c r="N6" s="288"/>
      <c r="O6" s="288"/>
      <c r="P6" s="288"/>
      <c r="Q6" s="288"/>
      <c r="R6" s="288"/>
      <c r="S6" s="288"/>
      <c r="T6" s="288"/>
      <c r="U6" s="288"/>
      <c r="V6" s="288"/>
      <c r="W6" s="288"/>
      <c r="Z6" s="301"/>
      <c r="AA6" s="301"/>
      <c r="AB6" s="301"/>
      <c r="AC6" s="301"/>
      <c r="AD6" s="301"/>
      <c r="AE6" s="301"/>
    </row>
    <row r="7" spans="2:36" ht="13.5" customHeight="1" thickBot="1" x14ac:dyDescent="0.4">
      <c r="B7" s="288"/>
      <c r="C7" s="288"/>
      <c r="D7" s="288"/>
      <c r="E7" s="288"/>
      <c r="F7" s="288"/>
      <c r="G7" s="288"/>
      <c r="H7" s="288"/>
      <c r="I7" s="288"/>
      <c r="J7" s="288"/>
      <c r="K7" s="288"/>
      <c r="N7" s="288"/>
      <c r="O7" s="288"/>
      <c r="P7" s="288"/>
      <c r="Q7" s="288"/>
      <c r="R7" s="288"/>
      <c r="S7" s="288"/>
      <c r="T7" s="288"/>
      <c r="U7" s="288"/>
      <c r="V7" s="288"/>
      <c r="W7" s="288"/>
    </row>
    <row r="8" spans="2:36" ht="3" customHeight="1" x14ac:dyDescent="0.35"/>
    <row r="9" spans="2:36" ht="3.75" customHeight="1" x14ac:dyDescent="0.35"/>
    <row r="10" spans="2:36" ht="20.100000000000001" customHeight="1" x14ac:dyDescent="0.35">
      <c r="B10" s="352">
        <v>1</v>
      </c>
      <c r="C10" s="353" t="str">
        <f ca="1">AE15</f>
        <v>( 5x + 4) ( 8x + 1 )  =</v>
      </c>
      <c r="D10" s="353"/>
      <c r="E10" s="353"/>
      <c r="F10" s="353"/>
      <c r="G10" s="360"/>
      <c r="H10" s="360"/>
      <c r="I10" s="360"/>
      <c r="J10" s="360"/>
      <c r="K10" s="360"/>
      <c r="N10" s="352">
        <v>1</v>
      </c>
      <c r="O10" s="353" t="str">
        <f ca="1">AE15</f>
        <v>( 5x + 4) ( 8x + 1 )  =</v>
      </c>
      <c r="P10" s="353"/>
      <c r="Q10" s="353"/>
      <c r="R10" s="353"/>
      <c r="S10" s="360"/>
      <c r="T10" s="360"/>
      <c r="U10" s="360"/>
      <c r="V10" s="360"/>
      <c r="W10" s="360"/>
      <c r="Z10" s="300" t="s">
        <v>109</v>
      </c>
      <c r="AA10" s="300"/>
      <c r="AB10" s="300"/>
      <c r="AC10" s="300"/>
      <c r="AD10" s="300"/>
      <c r="AE10" s="300"/>
    </row>
    <row r="11" spans="2:36" ht="20.100000000000001" customHeight="1" x14ac:dyDescent="0.35">
      <c r="B11" s="352"/>
      <c r="C11" s="353"/>
      <c r="D11" s="353"/>
      <c r="E11" s="353"/>
      <c r="F11" s="353"/>
      <c r="G11" s="360"/>
      <c r="H11" s="360"/>
      <c r="I11" s="360"/>
      <c r="J11" s="360"/>
      <c r="K11" s="360"/>
      <c r="N11" s="352"/>
      <c r="O11" s="353"/>
      <c r="P11" s="353"/>
      <c r="Q11" s="353"/>
      <c r="R11" s="353"/>
      <c r="S11" s="360"/>
      <c r="T11" s="360"/>
      <c r="U11" s="360"/>
      <c r="V11" s="360"/>
      <c r="W11" s="360"/>
      <c r="Z11" s="300"/>
      <c r="AA11" s="300"/>
      <c r="AB11" s="300"/>
      <c r="AC11" s="300"/>
      <c r="AD11" s="300"/>
      <c r="AE11" s="300"/>
    </row>
    <row r="12" spans="2:36" ht="20.100000000000001" customHeight="1" x14ac:dyDescent="0.35">
      <c r="B12" s="348">
        <v>2</v>
      </c>
      <c r="C12" s="349" t="str">
        <f ca="1">AE16</f>
        <v>( 7 + 2x ) ( 4x + 6 )  =</v>
      </c>
      <c r="D12" s="349"/>
      <c r="E12" s="349"/>
      <c r="F12" s="349"/>
      <c r="G12" s="356"/>
      <c r="H12" s="356"/>
      <c r="I12" s="356"/>
      <c r="J12" s="356"/>
      <c r="K12" s="356"/>
      <c r="N12" s="348">
        <v>2</v>
      </c>
      <c r="O12" s="349" t="str">
        <f ca="1">AE16</f>
        <v>( 7 + 2x ) ( 4x + 6 )  =</v>
      </c>
      <c r="P12" s="349"/>
      <c r="Q12" s="349"/>
      <c r="R12" s="349"/>
      <c r="S12" s="356"/>
      <c r="T12" s="356"/>
      <c r="U12" s="356"/>
      <c r="V12" s="356"/>
      <c r="W12" s="356"/>
    </row>
    <row r="13" spans="2:36" ht="20.100000000000001" customHeight="1" x14ac:dyDescent="0.35">
      <c r="B13" s="348"/>
      <c r="C13" s="349"/>
      <c r="D13" s="349"/>
      <c r="E13" s="349"/>
      <c r="F13" s="349"/>
      <c r="G13" s="356"/>
      <c r="H13" s="356"/>
      <c r="I13" s="356"/>
      <c r="J13" s="356"/>
      <c r="K13" s="356"/>
      <c r="N13" s="348"/>
      <c r="O13" s="349"/>
      <c r="P13" s="349"/>
      <c r="Q13" s="349"/>
      <c r="R13" s="349"/>
      <c r="S13" s="356"/>
      <c r="T13" s="356"/>
      <c r="U13" s="356"/>
      <c r="V13" s="356"/>
      <c r="W13" s="356"/>
      <c r="Z13" s="129"/>
      <c r="AA13" s="130"/>
      <c r="AB13" s="361" t="s">
        <v>16</v>
      </c>
      <c r="AC13" s="361"/>
      <c r="AD13" s="361"/>
      <c r="AE13" s="130"/>
      <c r="AF13" s="130"/>
      <c r="AG13" s="130"/>
      <c r="AH13" s="130"/>
      <c r="AI13" s="130"/>
      <c r="AJ13" s="131"/>
    </row>
    <row r="14" spans="2:36" ht="20.100000000000001" customHeight="1" x14ac:dyDescent="0.35">
      <c r="B14" s="345">
        <v>3</v>
      </c>
      <c r="C14" s="346" t="str">
        <f ca="1">AE17</f>
        <v>( 10x - 4) ( 5x + 8 )  =</v>
      </c>
      <c r="D14" s="346"/>
      <c r="E14" s="346"/>
      <c r="F14" s="346"/>
      <c r="G14" s="358"/>
      <c r="H14" s="358"/>
      <c r="I14" s="358"/>
      <c r="J14" s="358"/>
      <c r="K14" s="358"/>
      <c r="N14" s="345">
        <v>3</v>
      </c>
      <c r="O14" s="346" t="str">
        <f ca="1">AE17</f>
        <v>( 10x - 4) ( 5x + 8 )  =</v>
      </c>
      <c r="P14" s="346"/>
      <c r="Q14" s="346"/>
      <c r="R14" s="346"/>
      <c r="S14" s="358"/>
      <c r="T14" s="358"/>
      <c r="U14" s="358"/>
      <c r="V14" s="358"/>
      <c r="W14" s="358"/>
      <c r="Z14" s="132"/>
      <c r="AA14" s="133"/>
      <c r="AB14" s="133"/>
      <c r="AC14" s="133"/>
      <c r="AD14" s="133"/>
      <c r="AE14" s="133"/>
      <c r="AF14" s="133"/>
      <c r="AG14" s="133"/>
      <c r="AH14" s="133"/>
      <c r="AI14" s="133"/>
      <c r="AJ14" s="134"/>
    </row>
    <row r="15" spans="2:36" ht="20.100000000000001" customHeight="1" x14ac:dyDescent="0.45">
      <c r="B15" s="345"/>
      <c r="C15" s="346"/>
      <c r="D15" s="346"/>
      <c r="E15" s="346"/>
      <c r="F15" s="346"/>
      <c r="G15" s="358"/>
      <c r="H15" s="358"/>
      <c r="I15" s="358"/>
      <c r="J15" s="358"/>
      <c r="K15" s="358"/>
      <c r="N15" s="345"/>
      <c r="O15" s="346"/>
      <c r="P15" s="346"/>
      <c r="Q15" s="346"/>
      <c r="R15" s="346"/>
      <c r="S15" s="358"/>
      <c r="T15" s="358"/>
      <c r="U15" s="358"/>
      <c r="V15" s="358"/>
      <c r="W15" s="358"/>
      <c r="Z15" s="135">
        <f t="shared" ref="Z15:Z24" ca="1" si="0">INT(RAND()*10)+1</f>
        <v>5</v>
      </c>
      <c r="AA15" s="136">
        <f t="shared" ref="AA15:AA24" ca="1" si="1">INT(RAND()*10)+1</f>
        <v>4</v>
      </c>
      <c r="AB15" s="136">
        <f t="shared" ref="AB15:AB24" ca="1" si="2">INT(RAND()*10)+1</f>
        <v>8</v>
      </c>
      <c r="AC15" s="136">
        <f t="shared" ref="AC15:AC24" ca="1" si="3">INT(RAND()*10)+1</f>
        <v>1</v>
      </c>
      <c r="AD15" s="137"/>
      <c r="AE15" s="136" t="str">
        <f ca="1">CONCATENATE("( ",IF(Z15=1,"",Z15),"x + ",AA15,") ( ",IF(AB15=1,"",AB15),"x + ",AC15," )  =")</f>
        <v>( 5x + 4) ( 8x + 1 )  =</v>
      </c>
      <c r="AF15" s="136"/>
      <c r="AG15" s="136" t="str">
        <f ca="1">CONCATENATE(Z15*AB15,"x² + ",Z15*AC15+AA15*AB15,"x + ",AA15*AC15)</f>
        <v>40x² + 37x + 4</v>
      </c>
      <c r="AH15" s="136"/>
      <c r="AI15" s="138"/>
      <c r="AJ15" s="138"/>
    </row>
    <row r="16" spans="2:36" ht="20.100000000000001" customHeight="1" x14ac:dyDescent="0.45">
      <c r="B16" s="348">
        <v>4</v>
      </c>
      <c r="C16" s="349" t="str">
        <f ca="1">AE18</f>
        <v>( 10x - 8) ( 2x - 8 )  =</v>
      </c>
      <c r="D16" s="349"/>
      <c r="E16" s="349"/>
      <c r="F16" s="349"/>
      <c r="G16" s="356"/>
      <c r="H16" s="356"/>
      <c r="I16" s="356"/>
      <c r="J16" s="356"/>
      <c r="K16" s="356"/>
      <c r="N16" s="348">
        <v>4</v>
      </c>
      <c r="O16" s="349" t="str">
        <f ca="1">AE18</f>
        <v>( 10x - 8) ( 2x - 8 )  =</v>
      </c>
      <c r="P16" s="349"/>
      <c r="Q16" s="349"/>
      <c r="R16" s="349"/>
      <c r="S16" s="356"/>
      <c r="T16" s="356"/>
      <c r="U16" s="356"/>
      <c r="V16" s="356"/>
      <c r="W16" s="356"/>
      <c r="Z16" s="135">
        <f t="shared" ca="1" si="0"/>
        <v>7</v>
      </c>
      <c r="AA16" s="136">
        <f t="shared" ca="1" si="1"/>
        <v>2</v>
      </c>
      <c r="AB16" s="136">
        <f t="shared" ca="1" si="2"/>
        <v>4</v>
      </c>
      <c r="AC16" s="136">
        <f t="shared" ca="1" si="3"/>
        <v>6</v>
      </c>
      <c r="AD16" s="137"/>
      <c r="AE16" s="136" t="str">
        <f ca="1">CONCATENATE("( ",Z16," + ",IF(AA16=1,"",AA16),"x ) ( ",IF(AB16=1,"",AB16),"x + ",AC16," )  =")</f>
        <v>( 7 + 2x ) ( 4x + 6 )  =</v>
      </c>
      <c r="AF16" s="136"/>
      <c r="AG16" s="136" t="str">
        <f ca="1">CONCATENATE(AA16*AB16,"x² + ",Z16*AB16+AA16*AC16,"x + ",Z16*AC16)</f>
        <v>8x² + 40x + 42</v>
      </c>
      <c r="AH16" s="136"/>
      <c r="AI16" s="138"/>
      <c r="AJ16" s="138"/>
    </row>
    <row r="17" spans="2:54" ht="20.100000000000001" customHeight="1" x14ac:dyDescent="0.45">
      <c r="B17" s="348"/>
      <c r="C17" s="349"/>
      <c r="D17" s="349"/>
      <c r="E17" s="349"/>
      <c r="F17" s="349"/>
      <c r="G17" s="356"/>
      <c r="H17" s="356"/>
      <c r="I17" s="356"/>
      <c r="J17" s="356"/>
      <c r="K17" s="356"/>
      <c r="N17" s="348"/>
      <c r="O17" s="349"/>
      <c r="P17" s="349"/>
      <c r="Q17" s="349"/>
      <c r="R17" s="349"/>
      <c r="S17" s="356"/>
      <c r="T17" s="356"/>
      <c r="U17" s="356"/>
      <c r="V17" s="356"/>
      <c r="W17" s="356"/>
      <c r="Z17" s="135">
        <f t="shared" ca="1" si="0"/>
        <v>10</v>
      </c>
      <c r="AA17" s="136">
        <f t="shared" ca="1" si="1"/>
        <v>4</v>
      </c>
      <c r="AB17" s="136">
        <f t="shared" ca="1" si="2"/>
        <v>5</v>
      </c>
      <c r="AC17" s="136">
        <f t="shared" ca="1" si="3"/>
        <v>8</v>
      </c>
      <c r="AD17" s="137"/>
      <c r="AE17" s="136" t="str">
        <f ca="1">CONCATENATE("( ",IF(Z17=1,"",Z17),"x - ",AA17,") ( ",IF(AB17=1,"",AB17),"x + ",AC17," )  =")</f>
        <v>( 10x - 4) ( 5x + 8 )  =</v>
      </c>
      <c r="AF17" s="136"/>
      <c r="AG17" s="136" t="str">
        <f ca="1">CONCATENATE(Z17*AB17,"x²",IF(Z17*AC17-AA17*AB17&lt;0,CONCATENATE(" - ",ABS(Z17*AC17-AA17*AB17),"x"),CONCATENATE(" + ",Z17*AC17-AA17*AB17,"x"))," - ",AA17*AC17)</f>
        <v>50x² + 60x - 32</v>
      </c>
      <c r="AH17" s="136"/>
      <c r="AI17" s="138"/>
      <c r="AJ17" s="138"/>
    </row>
    <row r="18" spans="2:54" ht="20.100000000000001" customHeight="1" x14ac:dyDescent="0.45">
      <c r="B18" s="345">
        <v>5</v>
      </c>
      <c r="C18" s="346" t="str">
        <f ca="1">AE19</f>
        <v>( 6 - 9x ) ( x + 6 )  =</v>
      </c>
      <c r="D18" s="346"/>
      <c r="E18" s="346"/>
      <c r="F18" s="346"/>
      <c r="G18" s="358"/>
      <c r="H18" s="358"/>
      <c r="I18" s="358"/>
      <c r="J18" s="358"/>
      <c r="K18" s="358"/>
      <c r="N18" s="345">
        <v>5</v>
      </c>
      <c r="O18" s="346" t="str">
        <f ca="1">AE19</f>
        <v>( 6 - 9x ) ( x + 6 )  =</v>
      </c>
      <c r="P18" s="346"/>
      <c r="Q18" s="346"/>
      <c r="R18" s="346"/>
      <c r="S18" s="358"/>
      <c r="T18" s="358"/>
      <c r="U18" s="358"/>
      <c r="V18" s="358"/>
      <c r="W18" s="358"/>
      <c r="Z18" s="135">
        <f t="shared" ca="1" si="0"/>
        <v>10</v>
      </c>
      <c r="AA18" s="136">
        <f t="shared" ca="1" si="1"/>
        <v>8</v>
      </c>
      <c r="AB18" s="136">
        <f t="shared" ca="1" si="2"/>
        <v>2</v>
      </c>
      <c r="AC18" s="136">
        <f t="shared" ca="1" si="3"/>
        <v>8</v>
      </c>
      <c r="AD18" s="137"/>
      <c r="AE18" s="136" t="str">
        <f ca="1">CONCATENATE("( ",IF(Z18=1,"",Z18),"x - ",AA18,") ( ",IF(AB18=1,"",AB18),"x - ",AC18," )  =")</f>
        <v>( 10x - 8) ( 2x - 8 )  =</v>
      </c>
      <c r="AF18" s="136"/>
      <c r="AG18" s="136" t="str">
        <f ca="1">CONCATENATE(Z18*AB18,"x² - ",Z18*AC18+AA18*AB18,"x + ",AA18*AC18)</f>
        <v>20x² - 96x + 64</v>
      </c>
      <c r="AH18" s="136"/>
      <c r="AI18" s="138"/>
      <c r="AJ18" s="138"/>
    </row>
    <row r="19" spans="2:54" ht="20.100000000000001" customHeight="1" x14ac:dyDescent="0.45">
      <c r="B19" s="345"/>
      <c r="C19" s="346"/>
      <c r="D19" s="346"/>
      <c r="E19" s="346"/>
      <c r="F19" s="346"/>
      <c r="G19" s="358"/>
      <c r="H19" s="358"/>
      <c r="I19" s="358"/>
      <c r="J19" s="358"/>
      <c r="K19" s="358"/>
      <c r="N19" s="345"/>
      <c r="O19" s="346"/>
      <c r="P19" s="346"/>
      <c r="Q19" s="346"/>
      <c r="R19" s="346"/>
      <c r="S19" s="358"/>
      <c r="T19" s="358"/>
      <c r="U19" s="358"/>
      <c r="V19" s="358"/>
      <c r="W19" s="358"/>
      <c r="Z19" s="135">
        <f t="shared" ca="1" si="0"/>
        <v>6</v>
      </c>
      <c r="AA19" s="136">
        <f t="shared" ca="1" si="1"/>
        <v>9</v>
      </c>
      <c r="AB19" s="136">
        <f t="shared" ca="1" si="2"/>
        <v>1</v>
      </c>
      <c r="AC19" s="136">
        <f t="shared" ca="1" si="3"/>
        <v>6</v>
      </c>
      <c r="AD19" s="137"/>
      <c r="AE19" s="136" t="str">
        <f ca="1">CONCATENATE("( ",Z19," - ",IF(AA19=1,"",AA19),"x ) ( ",IF(AB19=1,"",AB19),"x + ",AC19," )  =")</f>
        <v>( 6 - 9x ) ( x + 6 )  =</v>
      </c>
      <c r="AF19" s="136"/>
      <c r="AG19" s="136" t="str">
        <f ca="1">CONCATENATE("-",AA19*AB19,"x² ",IF(AI19&lt;0,CONCATENATE("- ",ABS(AI19)),CONCATENATE("+ ",ABS(AI19))),"x + ",Z19*AC19)</f>
        <v>-9x² - 48x + 36</v>
      </c>
      <c r="AH19" s="136"/>
      <c r="AI19" s="138">
        <f ca="1">Z19*AB19-AA19*AC19</f>
        <v>-48</v>
      </c>
      <c r="AJ19" s="138"/>
    </row>
    <row r="20" spans="2:54" ht="20.100000000000001" customHeight="1" x14ac:dyDescent="0.45">
      <c r="B20" s="348">
        <v>6</v>
      </c>
      <c r="C20" s="349" t="str">
        <f ca="1">AE20</f>
        <v>( 5x + 1) ( 5x - 6 )  =</v>
      </c>
      <c r="D20" s="349"/>
      <c r="E20" s="349"/>
      <c r="F20" s="349"/>
      <c r="G20" s="356"/>
      <c r="H20" s="356"/>
      <c r="I20" s="356"/>
      <c r="J20" s="356"/>
      <c r="K20" s="356"/>
      <c r="N20" s="348">
        <v>6</v>
      </c>
      <c r="O20" s="349" t="str">
        <f ca="1">AE20</f>
        <v>( 5x + 1) ( 5x - 6 )  =</v>
      </c>
      <c r="P20" s="349"/>
      <c r="Q20" s="349"/>
      <c r="R20" s="349"/>
      <c r="S20" s="356"/>
      <c r="T20" s="356"/>
      <c r="U20" s="356"/>
      <c r="V20" s="356"/>
      <c r="W20" s="356"/>
      <c r="Z20" s="135">
        <f t="shared" ca="1" si="0"/>
        <v>5</v>
      </c>
      <c r="AA20" s="136">
        <f t="shared" ca="1" si="1"/>
        <v>1</v>
      </c>
      <c r="AB20" s="136">
        <f t="shared" ca="1" si="2"/>
        <v>5</v>
      </c>
      <c r="AC20" s="136">
        <f t="shared" ca="1" si="3"/>
        <v>6</v>
      </c>
      <c r="AD20" s="137"/>
      <c r="AE20" s="136" t="str">
        <f ca="1">CONCATENATE("( ",IF(Z20=1,"",Z20),"x + ",AA20,") ( ",IF(AB20=1,"",AB20),"x - ",AC20," )  =")</f>
        <v>( 5x + 1) ( 5x - 6 )  =</v>
      </c>
      <c r="AF20" s="136"/>
      <c r="AG20" s="136" t="str">
        <f ca="1">CONCATENATE(Z20*AB20,"x² ",IF(AI20&lt;0,CONCATENATE("- ",ABS(AI20)),CONCATENATE("+ ",ABS(AI20))),"x - ",AA20*AC20)</f>
        <v>25x² - 25x - 6</v>
      </c>
      <c r="AH20" s="136"/>
      <c r="AI20" s="138">
        <f ca="1">-Z20*AC20+AA20*AB20</f>
        <v>-25</v>
      </c>
      <c r="AJ20" s="138"/>
    </row>
    <row r="21" spans="2:54" ht="20.100000000000001" customHeight="1" x14ac:dyDescent="0.45">
      <c r="B21" s="348"/>
      <c r="C21" s="349"/>
      <c r="D21" s="349"/>
      <c r="E21" s="349"/>
      <c r="F21" s="349"/>
      <c r="G21" s="356"/>
      <c r="H21" s="356"/>
      <c r="I21" s="356"/>
      <c r="J21" s="356"/>
      <c r="K21" s="356"/>
      <c r="N21" s="348"/>
      <c r="O21" s="349"/>
      <c r="P21" s="349"/>
      <c r="Q21" s="349"/>
      <c r="R21" s="349"/>
      <c r="S21" s="356"/>
      <c r="T21" s="356"/>
      <c r="U21" s="356"/>
      <c r="V21" s="356"/>
      <c r="W21" s="356"/>
      <c r="Z21" s="135">
        <f t="shared" ca="1" si="0"/>
        <v>7</v>
      </c>
      <c r="AA21" s="136">
        <f t="shared" ca="1" si="1"/>
        <v>4</v>
      </c>
      <c r="AB21" s="136">
        <f t="shared" ca="1" si="2"/>
        <v>6</v>
      </c>
      <c r="AC21" s="136">
        <f t="shared" ca="1" si="3"/>
        <v>3</v>
      </c>
      <c r="AD21" s="137"/>
      <c r="AE21" s="136" t="str">
        <f ca="1">CONCATENATE("( ",IF(Z21=1,"",Z21),"x - ",AA21,") ( ",AB21," - ",IF(AC21=1,"",AC21),"x )  =")</f>
        <v>( 7x - 4) ( 6 - 3x )  =</v>
      </c>
      <c r="AF21" s="136"/>
      <c r="AG21" s="136" t="str">
        <f ca="1">CONCATENATE("-",Z21*AC21,"x² ",IF(AI21&lt;0,CONCATENATE("- ",ABS(AI21)),CONCATENATE("+ ",ABS(AI21))),"x - ",AA21*AB21)</f>
        <v>-21x² + 54x - 24</v>
      </c>
      <c r="AH21" s="136"/>
      <c r="AI21" s="138">
        <f ca="1">Z21*AB21+AA21*AC21</f>
        <v>54</v>
      </c>
      <c r="AJ21" s="138"/>
    </row>
    <row r="22" spans="2:54" ht="20.100000000000001" customHeight="1" x14ac:dyDescent="0.45">
      <c r="B22" s="345">
        <v>7</v>
      </c>
      <c r="C22" s="346" t="str">
        <f ca="1">AE21</f>
        <v>( 7x - 4) ( 6 - 3x )  =</v>
      </c>
      <c r="D22" s="346"/>
      <c r="E22" s="346"/>
      <c r="F22" s="346"/>
      <c r="G22" s="358"/>
      <c r="H22" s="358"/>
      <c r="I22" s="358"/>
      <c r="J22" s="358"/>
      <c r="K22" s="358"/>
      <c r="N22" s="345">
        <v>7</v>
      </c>
      <c r="O22" s="346" t="str">
        <f ca="1">AE21</f>
        <v>( 7x - 4) ( 6 - 3x )  =</v>
      </c>
      <c r="P22" s="346"/>
      <c r="Q22" s="346"/>
      <c r="R22" s="346"/>
      <c r="S22" s="358"/>
      <c r="T22" s="358"/>
      <c r="U22" s="358"/>
      <c r="V22" s="358"/>
      <c r="W22" s="358"/>
      <c r="Z22" s="135">
        <f t="shared" ca="1" si="0"/>
        <v>3</v>
      </c>
      <c r="AA22" s="136">
        <f t="shared" ca="1" si="1"/>
        <v>1</v>
      </c>
      <c r="AB22" s="136">
        <f t="shared" ca="1" si="2"/>
        <v>5</v>
      </c>
      <c r="AC22" s="136">
        <f t="shared" ca="1" si="3"/>
        <v>10</v>
      </c>
      <c r="AD22" s="137"/>
      <c r="AE22" s="136" t="str">
        <f ca="1">CONCATENATE("( ",IF(Z22=1,"",Z22),"x + ",AA22,") ( ",AB22," + ",IF(AC22=1,"",AC22),"x )  =")</f>
        <v>( 3x + 1) ( 5 + 10x )  =</v>
      </c>
      <c r="AF22" s="136"/>
      <c r="AG22" s="136" t="str">
        <f ca="1">CONCATENATE(Z22*AC22,"x² ",IF(AI22&lt;0,CONCATENATE("- ",ABS(AI22)),CONCATENATE("+ ",ABS(AI22))),"x + ",AA22*AB22)</f>
        <v>30x² + 25x + 5</v>
      </c>
      <c r="AH22" s="136"/>
      <c r="AI22" s="138">
        <f ca="1">Z22*AB22+AA22*AC22</f>
        <v>25</v>
      </c>
      <c r="AJ22" s="138"/>
    </row>
    <row r="23" spans="2:54" ht="20.100000000000001" customHeight="1" x14ac:dyDescent="0.45">
      <c r="B23" s="345"/>
      <c r="C23" s="346"/>
      <c r="D23" s="346"/>
      <c r="E23" s="346"/>
      <c r="F23" s="346"/>
      <c r="G23" s="358"/>
      <c r="H23" s="358"/>
      <c r="I23" s="358"/>
      <c r="J23" s="358"/>
      <c r="K23" s="358"/>
      <c r="N23" s="345"/>
      <c r="O23" s="346"/>
      <c r="P23" s="346"/>
      <c r="Q23" s="346"/>
      <c r="R23" s="346"/>
      <c r="S23" s="358"/>
      <c r="T23" s="358"/>
      <c r="U23" s="358"/>
      <c r="V23" s="358"/>
      <c r="W23" s="358"/>
      <c r="Z23" s="135">
        <f t="shared" ca="1" si="0"/>
        <v>2</v>
      </c>
      <c r="AA23" s="136">
        <f t="shared" ca="1" si="1"/>
        <v>4</v>
      </c>
      <c r="AB23" s="136">
        <f t="shared" ca="1" si="2"/>
        <v>8</v>
      </c>
      <c r="AC23" s="136">
        <f t="shared" ca="1" si="3"/>
        <v>5</v>
      </c>
      <c r="AD23" s="137"/>
      <c r="AE23" s="136" t="str">
        <f ca="1">CONCATENATE("( ",Z23," - ",IF(AA23=1,"",AA23),"x ) ( ",AB23," - ",IF(AC23=1,"",AC23),"x )  =")</f>
        <v>( 2 - 4x ) ( 8 - 5x )  =</v>
      </c>
      <c r="AF23" s="136"/>
      <c r="AG23" s="136" t="str">
        <f ca="1">CONCATENATE(AA23*AC23,"x² ",IF(AI23&lt;0,CONCATENATE("- ",ABS(AI23)),CONCATENATE("+ ",ABS(AI23))),"x + ",Z23*AB23)</f>
        <v>20x² - 42x + 16</v>
      </c>
      <c r="AH23" s="136"/>
      <c r="AI23" s="138">
        <f ca="1">-Z23*AC23-AA23*AB23</f>
        <v>-42</v>
      </c>
      <c r="AJ23" s="138"/>
    </row>
    <row r="24" spans="2:54" ht="20.100000000000001" customHeight="1" x14ac:dyDescent="0.45">
      <c r="B24" s="348">
        <v>8</v>
      </c>
      <c r="C24" s="349" t="str">
        <f ca="1">AE22</f>
        <v>( 3x + 1) ( 5 + 10x )  =</v>
      </c>
      <c r="D24" s="349"/>
      <c r="E24" s="349"/>
      <c r="F24" s="349"/>
      <c r="G24" s="356"/>
      <c r="H24" s="356"/>
      <c r="I24" s="356"/>
      <c r="J24" s="356"/>
      <c r="K24" s="356"/>
      <c r="N24" s="348">
        <v>8</v>
      </c>
      <c r="O24" s="349" t="str">
        <f ca="1">AE22</f>
        <v>( 3x + 1) ( 5 + 10x )  =</v>
      </c>
      <c r="P24" s="349"/>
      <c r="Q24" s="349"/>
      <c r="R24" s="349"/>
      <c r="S24" s="356"/>
      <c r="T24" s="356"/>
      <c r="U24" s="356"/>
      <c r="V24" s="356"/>
      <c r="W24" s="356"/>
      <c r="Z24" s="135">
        <f t="shared" ca="1" si="0"/>
        <v>8</v>
      </c>
      <c r="AA24" s="136">
        <f t="shared" ca="1" si="1"/>
        <v>2</v>
      </c>
      <c r="AB24" s="136">
        <f t="shared" ca="1" si="2"/>
        <v>5</v>
      </c>
      <c r="AC24" s="136">
        <f t="shared" ca="1" si="3"/>
        <v>9</v>
      </c>
      <c r="AD24" s="137"/>
      <c r="AE24" s="136" t="str">
        <f ca="1">CONCATENATE("( ",Z24," - ",IF(AA24=1,"",AA24),"x ) ( ",AB24," + ",IF(AC24=1,"",AC24),"x )  =")</f>
        <v>( 8 - 2x ) ( 5 + 9x )  =</v>
      </c>
      <c r="AF24" s="136"/>
      <c r="AG24" s="136" t="str">
        <f ca="1">CONCATENATE("-",AA24*AC24,"x² ",IF(AI24&lt;0,CONCATENATE("- ",ABS(AI24)),CONCATENATE("+ ",ABS(AI24))),"x + ",Z24*AB24)</f>
        <v>-18x² + 62x + 40</v>
      </c>
      <c r="AH24" s="136"/>
      <c r="AI24" s="138">
        <f ca="1">Z24*AC24-AA24*AB24</f>
        <v>62</v>
      </c>
      <c r="AJ24" s="138"/>
    </row>
    <row r="25" spans="2:54" ht="20.100000000000001" customHeight="1" x14ac:dyDescent="0.4">
      <c r="B25" s="348"/>
      <c r="C25" s="349"/>
      <c r="D25" s="349"/>
      <c r="E25" s="349"/>
      <c r="F25" s="349"/>
      <c r="G25" s="356"/>
      <c r="H25" s="356"/>
      <c r="I25" s="356"/>
      <c r="J25" s="356"/>
      <c r="K25" s="356"/>
      <c r="N25" s="348"/>
      <c r="O25" s="349"/>
      <c r="P25" s="349"/>
      <c r="Q25" s="349"/>
      <c r="R25" s="349"/>
      <c r="S25" s="356"/>
      <c r="T25" s="356"/>
      <c r="U25" s="356"/>
      <c r="V25" s="356"/>
      <c r="W25" s="356"/>
      <c r="Z25" s="51"/>
      <c r="AA25" s="139"/>
      <c r="AB25" s="139"/>
      <c r="AC25" s="139"/>
      <c r="AD25" s="139"/>
      <c r="AE25" s="52"/>
      <c r="AF25" s="52"/>
      <c r="AG25" s="52"/>
      <c r="AH25" s="52"/>
      <c r="AI25" s="52"/>
      <c r="AJ25" s="53"/>
    </row>
    <row r="26" spans="2:54" ht="20.100000000000001" customHeight="1" x14ac:dyDescent="0.4">
      <c r="B26" s="345">
        <v>9</v>
      </c>
      <c r="C26" s="346" t="str">
        <f ca="1">AE23</f>
        <v>( 2 - 4x ) ( 8 - 5x )  =</v>
      </c>
      <c r="D26" s="346"/>
      <c r="E26" s="346"/>
      <c r="F26" s="346"/>
      <c r="G26" s="358"/>
      <c r="H26" s="358"/>
      <c r="I26" s="358"/>
      <c r="J26" s="358"/>
      <c r="K26" s="358"/>
      <c r="N26" s="345">
        <v>9</v>
      </c>
      <c r="O26" s="346" t="str">
        <f ca="1">AE23</f>
        <v>( 2 - 4x ) ( 8 - 5x )  =</v>
      </c>
      <c r="P26" s="346"/>
      <c r="Q26" s="346"/>
      <c r="R26" s="346"/>
      <c r="S26" s="358"/>
      <c r="T26" s="358"/>
      <c r="U26" s="358"/>
      <c r="V26" s="358"/>
      <c r="W26" s="358"/>
      <c r="Z26" s="32"/>
      <c r="AA26" s="140"/>
      <c r="AB26" s="140"/>
      <c r="AC26" s="140"/>
      <c r="AD26" s="140"/>
      <c r="AE26" s="32"/>
      <c r="AF26" s="32"/>
      <c r="AG26" s="32"/>
      <c r="AH26" s="32"/>
      <c r="AI26" s="32"/>
      <c r="AJ26" s="32"/>
    </row>
    <row r="27" spans="2:54" ht="20.100000000000001" customHeight="1" x14ac:dyDescent="0.4">
      <c r="B27" s="345"/>
      <c r="C27" s="346"/>
      <c r="D27" s="346"/>
      <c r="E27" s="346"/>
      <c r="F27" s="346"/>
      <c r="G27" s="358"/>
      <c r="H27" s="358"/>
      <c r="I27" s="358"/>
      <c r="J27" s="358"/>
      <c r="K27" s="358"/>
      <c r="N27" s="345"/>
      <c r="O27" s="346"/>
      <c r="P27" s="346"/>
      <c r="Q27" s="346"/>
      <c r="R27" s="346"/>
      <c r="S27" s="358"/>
      <c r="T27" s="358"/>
      <c r="U27" s="358"/>
      <c r="V27" s="358"/>
      <c r="W27" s="358"/>
      <c r="Z27" s="32"/>
      <c r="AA27" s="140"/>
      <c r="AB27" s="140"/>
      <c r="AC27" s="140"/>
      <c r="AD27" s="140"/>
      <c r="AE27" s="32"/>
      <c r="AF27" s="32"/>
      <c r="AG27" s="32"/>
      <c r="AH27" s="32"/>
      <c r="AI27" s="32"/>
      <c r="AJ27" s="32"/>
    </row>
    <row r="28" spans="2:54" ht="20.100000000000001" customHeight="1" x14ac:dyDescent="0.4">
      <c r="B28" s="348">
        <v>10</v>
      </c>
      <c r="C28" s="349" t="str">
        <f ca="1">AE24</f>
        <v>( 8 - 2x ) ( 5 + 9x )  =</v>
      </c>
      <c r="D28" s="349"/>
      <c r="E28" s="349"/>
      <c r="F28" s="349"/>
      <c r="G28" s="356"/>
      <c r="H28" s="356"/>
      <c r="I28" s="356"/>
      <c r="J28" s="356"/>
      <c r="K28" s="356"/>
      <c r="N28" s="348">
        <v>10</v>
      </c>
      <c r="O28" s="349" t="str">
        <f ca="1">AE24</f>
        <v>( 8 - 2x ) ( 5 + 9x )  =</v>
      </c>
      <c r="P28" s="349"/>
      <c r="Q28" s="349"/>
      <c r="R28" s="349"/>
      <c r="S28" s="356"/>
      <c r="T28" s="356"/>
      <c r="U28" s="356"/>
      <c r="V28" s="356"/>
      <c r="W28" s="356"/>
      <c r="Z28" s="32"/>
      <c r="AA28" s="140"/>
      <c r="AB28" s="140"/>
      <c r="AC28" s="140"/>
      <c r="AD28" s="140"/>
      <c r="AE28" s="32"/>
      <c r="AF28" s="32"/>
      <c r="AG28" s="32"/>
      <c r="AH28" s="32"/>
      <c r="AI28" s="32"/>
      <c r="AJ28" s="32"/>
    </row>
    <row r="29" spans="2:54" ht="20.100000000000001" customHeight="1" x14ac:dyDescent="0.4">
      <c r="B29" s="348"/>
      <c r="C29" s="349"/>
      <c r="D29" s="349"/>
      <c r="E29" s="349"/>
      <c r="F29" s="349"/>
      <c r="G29" s="356"/>
      <c r="H29" s="356"/>
      <c r="I29" s="356"/>
      <c r="J29" s="356"/>
      <c r="K29" s="356"/>
      <c r="N29" s="348"/>
      <c r="O29" s="349"/>
      <c r="P29" s="349"/>
      <c r="Q29" s="349"/>
      <c r="R29" s="349"/>
      <c r="S29" s="356"/>
      <c r="T29" s="356"/>
      <c r="U29" s="356"/>
      <c r="V29" s="356"/>
      <c r="W29" s="356"/>
      <c r="Z29" s="32"/>
      <c r="AA29" s="140"/>
      <c r="AB29" s="140"/>
      <c r="AC29" s="140"/>
      <c r="AD29" s="140"/>
      <c r="AE29" s="32"/>
      <c r="AF29" s="32"/>
      <c r="AG29" s="32"/>
      <c r="AH29" s="32"/>
      <c r="AI29" s="32"/>
      <c r="AJ29" s="32"/>
    </row>
    <row r="30" spans="2:54" s="47" customFormat="1" ht="20.100000000000001" customHeight="1" x14ac:dyDescent="0.4">
      <c r="C30" s="141"/>
      <c r="D30" s="142"/>
      <c r="E30" s="142"/>
      <c r="F30" s="142"/>
      <c r="G30" s="142"/>
      <c r="H30" s="143"/>
      <c r="I30" s="143"/>
      <c r="J30" s="143"/>
      <c r="K30" s="143"/>
      <c r="L30" s="49"/>
      <c r="O30" s="141"/>
      <c r="P30" s="142"/>
      <c r="Q30" s="142"/>
      <c r="R30" s="142"/>
      <c r="S30" s="142"/>
      <c r="T30" s="143"/>
      <c r="U30" s="143"/>
      <c r="V30" s="143"/>
      <c r="W30" s="143"/>
      <c r="Y30" s="30"/>
      <c r="Z30" s="32"/>
      <c r="AA30" s="140"/>
      <c r="AB30" s="140"/>
      <c r="AC30" s="140"/>
      <c r="AD30" s="140"/>
      <c r="AE30" s="32"/>
      <c r="AF30" s="32"/>
      <c r="AG30" s="32"/>
      <c r="AH30" s="32"/>
      <c r="AI30" s="32"/>
      <c r="AJ30" s="32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</row>
    <row r="31" spans="2:54" ht="15.4" thickTop="1" x14ac:dyDescent="0.4">
      <c r="Z31" s="32"/>
      <c r="AA31" s="140"/>
      <c r="AB31" s="140"/>
      <c r="AC31" s="140"/>
      <c r="AD31" s="140"/>
      <c r="AE31" s="32"/>
      <c r="AF31" s="32"/>
      <c r="AG31" s="32"/>
      <c r="AH31" s="32"/>
      <c r="AI31" s="32"/>
      <c r="AJ31" s="32"/>
    </row>
    <row r="32" spans="2:54" ht="15" x14ac:dyDescent="0.4">
      <c r="B32" s="34" t="s">
        <v>139</v>
      </c>
      <c r="D32" s="34"/>
      <c r="F32" s="34"/>
      <c r="H32" s="34" t="s">
        <v>12</v>
      </c>
      <c r="I32" s="32"/>
      <c r="J32" s="32"/>
      <c r="N32" s="34" t="s">
        <v>139</v>
      </c>
      <c r="P32" s="34"/>
      <c r="R32" s="34"/>
      <c r="T32" s="34" t="s">
        <v>12</v>
      </c>
      <c r="U32" s="32"/>
      <c r="V32" s="32"/>
      <c r="Z32" s="32"/>
      <c r="AA32" s="140"/>
      <c r="AB32" s="140"/>
      <c r="AC32" s="140"/>
      <c r="AD32" s="140"/>
      <c r="AE32" s="32"/>
      <c r="AF32" s="32"/>
      <c r="AG32" s="32"/>
      <c r="AH32" s="32"/>
      <c r="AI32" s="32"/>
      <c r="AJ32" s="32"/>
    </row>
    <row r="33" spans="2:36" ht="15.4" thickBot="1" x14ac:dyDescent="0.45">
      <c r="Z33" s="32"/>
      <c r="AA33" s="140"/>
      <c r="AB33" s="140"/>
      <c r="AC33" s="140"/>
      <c r="AD33" s="140"/>
      <c r="AE33" s="32"/>
      <c r="AF33" s="32"/>
      <c r="AG33" s="32"/>
      <c r="AH33" s="32"/>
      <c r="AI33" s="32"/>
      <c r="AJ33" s="32"/>
    </row>
    <row r="34" spans="2:36" ht="15" customHeight="1" x14ac:dyDescent="0.4">
      <c r="B34" s="288" t="s">
        <v>108</v>
      </c>
      <c r="C34" s="288"/>
      <c r="D34" s="288"/>
      <c r="E34" s="288"/>
      <c r="F34" s="288"/>
      <c r="G34" s="288"/>
      <c r="H34" s="288"/>
      <c r="I34" s="288"/>
      <c r="J34" s="288"/>
      <c r="K34" s="288"/>
      <c r="N34" s="288" t="s">
        <v>108</v>
      </c>
      <c r="O34" s="288"/>
      <c r="P34" s="288"/>
      <c r="Q34" s="288"/>
      <c r="R34" s="288"/>
      <c r="S34" s="288"/>
      <c r="T34" s="288"/>
      <c r="U34" s="288"/>
      <c r="V34" s="288"/>
      <c r="W34" s="288"/>
      <c r="Z34" s="32"/>
      <c r="AA34" s="140"/>
      <c r="AB34" s="140"/>
      <c r="AC34" s="140"/>
      <c r="AD34" s="140"/>
      <c r="AE34" s="32"/>
      <c r="AF34" s="32"/>
      <c r="AG34" s="32"/>
      <c r="AH34" s="32"/>
      <c r="AI34" s="32"/>
      <c r="AJ34" s="32"/>
    </row>
    <row r="35" spans="2:36" ht="15" customHeight="1" x14ac:dyDescent="0.4">
      <c r="B35" s="288"/>
      <c r="C35" s="288"/>
      <c r="D35" s="288"/>
      <c r="E35" s="288"/>
      <c r="F35" s="288"/>
      <c r="G35" s="288"/>
      <c r="H35" s="288"/>
      <c r="I35" s="288"/>
      <c r="J35" s="288"/>
      <c r="K35" s="288"/>
      <c r="N35" s="288"/>
      <c r="O35" s="288"/>
      <c r="P35" s="288"/>
      <c r="Q35" s="288"/>
      <c r="R35" s="288"/>
      <c r="S35" s="288"/>
      <c r="T35" s="288"/>
      <c r="U35" s="288"/>
      <c r="V35" s="288"/>
      <c r="W35" s="288"/>
      <c r="Z35" s="32"/>
      <c r="AA35" s="140"/>
      <c r="AB35" s="140"/>
      <c r="AC35" s="140"/>
      <c r="AD35" s="140"/>
      <c r="AE35" s="32"/>
      <c r="AF35" s="32"/>
      <c r="AG35" s="32"/>
      <c r="AH35" s="32"/>
      <c r="AI35" s="32"/>
      <c r="AJ35" s="32"/>
    </row>
    <row r="36" spans="2:36" ht="15" customHeight="1" x14ac:dyDescent="0.4">
      <c r="B36" s="288"/>
      <c r="C36" s="288"/>
      <c r="D36" s="288"/>
      <c r="E36" s="288"/>
      <c r="F36" s="288"/>
      <c r="G36" s="288"/>
      <c r="H36" s="288"/>
      <c r="I36" s="288"/>
      <c r="J36" s="288"/>
      <c r="K36" s="288"/>
      <c r="N36" s="288"/>
      <c r="O36" s="288"/>
      <c r="P36" s="288"/>
      <c r="Q36" s="288"/>
      <c r="R36" s="288"/>
      <c r="S36" s="288"/>
      <c r="T36" s="288"/>
      <c r="U36" s="288"/>
      <c r="V36" s="288"/>
      <c r="W36" s="288"/>
      <c r="Z36" s="32"/>
      <c r="AA36" s="140"/>
      <c r="AB36" s="140"/>
      <c r="AC36" s="140"/>
      <c r="AD36" s="140"/>
      <c r="AE36" s="32"/>
      <c r="AF36" s="32"/>
      <c r="AG36" s="32"/>
      <c r="AH36" s="32"/>
      <c r="AI36" s="32"/>
      <c r="AJ36" s="32"/>
    </row>
    <row r="37" spans="2:36" ht="15.4" customHeight="1" x14ac:dyDescent="0.4">
      <c r="B37" s="288"/>
      <c r="C37" s="288"/>
      <c r="D37" s="288"/>
      <c r="E37" s="288"/>
      <c r="F37" s="288"/>
      <c r="G37" s="288"/>
      <c r="H37" s="288"/>
      <c r="I37" s="288"/>
      <c r="J37" s="288"/>
      <c r="K37" s="288"/>
      <c r="N37" s="288"/>
      <c r="O37" s="288"/>
      <c r="P37" s="288"/>
      <c r="Q37" s="288"/>
      <c r="R37" s="288"/>
      <c r="S37" s="288"/>
      <c r="T37" s="288"/>
      <c r="U37" s="288"/>
      <c r="V37" s="288"/>
      <c r="W37" s="288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</row>
    <row r="38" spans="2:36" ht="3" customHeight="1" x14ac:dyDescent="0.4"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</row>
    <row r="39" spans="2:36" ht="3" customHeight="1" x14ac:dyDescent="0.4"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</row>
    <row r="40" spans="2:36" ht="19.899999999999999" customHeight="1" x14ac:dyDescent="0.4">
      <c r="B40" s="352">
        <v>1</v>
      </c>
      <c r="C40" s="353" t="str">
        <f ca="1">AE15</f>
        <v>( 5x + 4) ( 8x + 1 )  =</v>
      </c>
      <c r="D40" s="353"/>
      <c r="E40" s="353"/>
      <c r="F40" s="353"/>
      <c r="G40" s="359"/>
      <c r="H40" s="359"/>
      <c r="I40" s="359"/>
      <c r="J40" s="359"/>
      <c r="K40" s="359"/>
      <c r="N40" s="352">
        <v>1</v>
      </c>
      <c r="O40" s="353" t="str">
        <f ca="1">AE15</f>
        <v>( 5x + 4) ( 8x + 1 )  =</v>
      </c>
      <c r="P40" s="353"/>
      <c r="Q40" s="353"/>
      <c r="R40" s="353"/>
      <c r="S40" s="360"/>
      <c r="T40" s="360"/>
      <c r="U40" s="360"/>
      <c r="V40" s="360"/>
      <c r="W40" s="360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</row>
    <row r="41" spans="2:36" ht="20.100000000000001" customHeight="1" x14ac:dyDescent="0.4">
      <c r="B41" s="352"/>
      <c r="C41" s="353"/>
      <c r="D41" s="353"/>
      <c r="E41" s="353"/>
      <c r="F41" s="353"/>
      <c r="G41" s="359"/>
      <c r="H41" s="359"/>
      <c r="I41" s="359"/>
      <c r="J41" s="359"/>
      <c r="K41" s="359"/>
      <c r="N41" s="352"/>
      <c r="O41" s="353"/>
      <c r="P41" s="353"/>
      <c r="Q41" s="353"/>
      <c r="R41" s="353"/>
      <c r="S41" s="360"/>
      <c r="T41" s="360"/>
      <c r="U41" s="360"/>
      <c r="V41" s="360"/>
      <c r="W41" s="360"/>
      <c r="AG41" s="32"/>
      <c r="AH41" s="32"/>
      <c r="AI41" s="32"/>
      <c r="AJ41" s="32"/>
    </row>
    <row r="42" spans="2:36" ht="20.100000000000001" customHeight="1" x14ac:dyDescent="0.35">
      <c r="B42" s="348">
        <v>2</v>
      </c>
      <c r="C42" s="349" t="str">
        <f ca="1">AE16</f>
        <v>( 7 + 2x ) ( 4x + 6 )  =</v>
      </c>
      <c r="D42" s="349"/>
      <c r="E42" s="349"/>
      <c r="F42" s="349"/>
      <c r="G42" s="355"/>
      <c r="H42" s="355"/>
      <c r="I42" s="355"/>
      <c r="J42" s="355"/>
      <c r="K42" s="355"/>
      <c r="N42" s="348">
        <v>2</v>
      </c>
      <c r="O42" s="349" t="str">
        <f ca="1">AE16</f>
        <v>( 7 + 2x ) ( 4x + 6 )  =</v>
      </c>
      <c r="P42" s="349"/>
      <c r="Q42" s="349"/>
      <c r="R42" s="349"/>
      <c r="S42" s="356"/>
      <c r="T42" s="356"/>
      <c r="U42" s="356"/>
      <c r="V42" s="356"/>
      <c r="W42" s="356"/>
    </row>
    <row r="43" spans="2:36" ht="20.100000000000001" customHeight="1" x14ac:dyDescent="0.35">
      <c r="B43" s="348"/>
      <c r="C43" s="349"/>
      <c r="D43" s="349"/>
      <c r="E43" s="349"/>
      <c r="F43" s="349"/>
      <c r="G43" s="355"/>
      <c r="H43" s="355"/>
      <c r="I43" s="355"/>
      <c r="J43" s="355"/>
      <c r="K43" s="355"/>
      <c r="N43" s="348"/>
      <c r="O43" s="349"/>
      <c r="P43" s="349"/>
      <c r="Q43" s="349"/>
      <c r="R43" s="349"/>
      <c r="S43" s="356"/>
      <c r="T43" s="356"/>
      <c r="U43" s="356"/>
      <c r="V43" s="356"/>
      <c r="W43" s="356"/>
    </row>
    <row r="44" spans="2:36" ht="20.100000000000001" customHeight="1" x14ac:dyDescent="0.35">
      <c r="B44" s="345">
        <v>3</v>
      </c>
      <c r="C44" s="346" t="str">
        <f ca="1">AE17</f>
        <v>( 10x - 4) ( 5x + 8 )  =</v>
      </c>
      <c r="D44" s="346"/>
      <c r="E44" s="346"/>
      <c r="F44" s="346"/>
      <c r="G44" s="357"/>
      <c r="H44" s="357"/>
      <c r="I44" s="357"/>
      <c r="J44" s="357"/>
      <c r="K44" s="357"/>
      <c r="N44" s="345">
        <v>3</v>
      </c>
      <c r="O44" s="346" t="str">
        <f ca="1">AE17</f>
        <v>( 10x - 4) ( 5x + 8 )  =</v>
      </c>
      <c r="P44" s="346"/>
      <c r="Q44" s="346"/>
      <c r="R44" s="346"/>
      <c r="S44" s="358"/>
      <c r="T44" s="358"/>
      <c r="U44" s="358"/>
      <c r="V44" s="358"/>
      <c r="W44" s="358"/>
    </row>
    <row r="45" spans="2:36" ht="20.100000000000001" customHeight="1" x14ac:dyDescent="0.35">
      <c r="B45" s="345"/>
      <c r="C45" s="346"/>
      <c r="D45" s="346"/>
      <c r="E45" s="346"/>
      <c r="F45" s="346"/>
      <c r="G45" s="357"/>
      <c r="H45" s="357"/>
      <c r="I45" s="357"/>
      <c r="J45" s="357"/>
      <c r="K45" s="357"/>
      <c r="N45" s="345"/>
      <c r="O45" s="346"/>
      <c r="P45" s="346"/>
      <c r="Q45" s="346"/>
      <c r="R45" s="346"/>
      <c r="S45" s="358"/>
      <c r="T45" s="358"/>
      <c r="U45" s="358"/>
      <c r="V45" s="358"/>
      <c r="W45" s="358"/>
    </row>
    <row r="46" spans="2:36" ht="20.100000000000001" customHeight="1" x14ac:dyDescent="0.35">
      <c r="B46" s="348">
        <v>4</v>
      </c>
      <c r="C46" s="349" t="str">
        <f ca="1">AE18</f>
        <v>( 10x - 8) ( 2x - 8 )  =</v>
      </c>
      <c r="D46" s="349"/>
      <c r="E46" s="349"/>
      <c r="F46" s="349"/>
      <c r="G46" s="355"/>
      <c r="H46" s="355"/>
      <c r="I46" s="355"/>
      <c r="J46" s="355"/>
      <c r="K46" s="355"/>
      <c r="N46" s="348">
        <v>4</v>
      </c>
      <c r="O46" s="349" t="str">
        <f ca="1">AE18</f>
        <v>( 10x - 8) ( 2x - 8 )  =</v>
      </c>
      <c r="P46" s="349"/>
      <c r="Q46" s="349"/>
      <c r="R46" s="349"/>
      <c r="S46" s="356"/>
      <c r="T46" s="356"/>
      <c r="U46" s="356"/>
      <c r="V46" s="356"/>
      <c r="W46" s="356"/>
    </row>
    <row r="47" spans="2:36" ht="20.100000000000001" customHeight="1" x14ac:dyDescent="0.35">
      <c r="B47" s="348"/>
      <c r="C47" s="349"/>
      <c r="D47" s="349"/>
      <c r="E47" s="349"/>
      <c r="F47" s="349"/>
      <c r="G47" s="355"/>
      <c r="H47" s="355"/>
      <c r="I47" s="355"/>
      <c r="J47" s="355"/>
      <c r="K47" s="355"/>
      <c r="N47" s="348"/>
      <c r="O47" s="349"/>
      <c r="P47" s="349"/>
      <c r="Q47" s="349"/>
      <c r="R47" s="349"/>
      <c r="S47" s="356"/>
      <c r="T47" s="356"/>
      <c r="U47" s="356"/>
      <c r="V47" s="356"/>
      <c r="W47" s="356"/>
    </row>
    <row r="48" spans="2:36" ht="20.100000000000001" customHeight="1" x14ac:dyDescent="0.35">
      <c r="B48" s="345">
        <v>5</v>
      </c>
      <c r="C48" s="346" t="str">
        <f ca="1">AE19</f>
        <v>( 6 - 9x ) ( x + 6 )  =</v>
      </c>
      <c r="D48" s="346"/>
      <c r="E48" s="346"/>
      <c r="F48" s="346"/>
      <c r="G48" s="357"/>
      <c r="H48" s="357"/>
      <c r="I48" s="357"/>
      <c r="J48" s="357"/>
      <c r="K48" s="357"/>
      <c r="N48" s="345">
        <v>5</v>
      </c>
      <c r="O48" s="346" t="str">
        <f ca="1">AE19</f>
        <v>( 6 - 9x ) ( x + 6 )  =</v>
      </c>
      <c r="P48" s="346"/>
      <c r="Q48" s="346"/>
      <c r="R48" s="346"/>
      <c r="S48" s="358"/>
      <c r="T48" s="358"/>
      <c r="U48" s="358"/>
      <c r="V48" s="358"/>
      <c r="W48" s="358"/>
    </row>
    <row r="49" spans="2:23" ht="20.100000000000001" customHeight="1" x14ac:dyDescent="0.35">
      <c r="B49" s="345"/>
      <c r="C49" s="346"/>
      <c r="D49" s="346"/>
      <c r="E49" s="346"/>
      <c r="F49" s="346"/>
      <c r="G49" s="357"/>
      <c r="H49" s="357"/>
      <c r="I49" s="357"/>
      <c r="J49" s="357"/>
      <c r="K49" s="357"/>
      <c r="N49" s="345"/>
      <c r="O49" s="346"/>
      <c r="P49" s="346"/>
      <c r="Q49" s="346"/>
      <c r="R49" s="346"/>
      <c r="S49" s="358"/>
      <c r="T49" s="358"/>
      <c r="U49" s="358"/>
      <c r="V49" s="358"/>
      <c r="W49" s="358"/>
    </row>
    <row r="50" spans="2:23" ht="20.100000000000001" customHeight="1" x14ac:dyDescent="0.35">
      <c r="B50" s="348">
        <v>6</v>
      </c>
      <c r="C50" s="349" t="str">
        <f ca="1">AE20</f>
        <v>( 5x + 1) ( 5x - 6 )  =</v>
      </c>
      <c r="D50" s="349"/>
      <c r="E50" s="349"/>
      <c r="F50" s="349"/>
      <c r="G50" s="355"/>
      <c r="H50" s="355"/>
      <c r="I50" s="355"/>
      <c r="J50" s="355"/>
      <c r="K50" s="355"/>
      <c r="N50" s="348">
        <v>6</v>
      </c>
      <c r="O50" s="349" t="str">
        <f ca="1">AE20</f>
        <v>( 5x + 1) ( 5x - 6 )  =</v>
      </c>
      <c r="P50" s="349"/>
      <c r="Q50" s="349"/>
      <c r="R50" s="349"/>
      <c r="S50" s="356"/>
      <c r="T50" s="356"/>
      <c r="U50" s="356"/>
      <c r="V50" s="356"/>
      <c r="W50" s="356"/>
    </row>
    <row r="51" spans="2:23" ht="20.100000000000001" customHeight="1" x14ac:dyDescent="0.35">
      <c r="B51" s="348"/>
      <c r="C51" s="349"/>
      <c r="D51" s="349"/>
      <c r="E51" s="349"/>
      <c r="F51" s="349"/>
      <c r="G51" s="355"/>
      <c r="H51" s="355"/>
      <c r="I51" s="355"/>
      <c r="J51" s="355"/>
      <c r="K51" s="355"/>
      <c r="N51" s="348"/>
      <c r="O51" s="349"/>
      <c r="P51" s="349"/>
      <c r="Q51" s="349"/>
      <c r="R51" s="349"/>
      <c r="S51" s="356"/>
      <c r="T51" s="356"/>
      <c r="U51" s="356"/>
      <c r="V51" s="356"/>
      <c r="W51" s="356"/>
    </row>
    <row r="52" spans="2:23" ht="20.100000000000001" customHeight="1" x14ac:dyDescent="0.35">
      <c r="B52" s="345">
        <v>7</v>
      </c>
      <c r="C52" s="346" t="str">
        <f ca="1">AE21</f>
        <v>( 7x - 4) ( 6 - 3x )  =</v>
      </c>
      <c r="D52" s="346"/>
      <c r="E52" s="346"/>
      <c r="F52" s="346"/>
      <c r="G52" s="357"/>
      <c r="H52" s="357"/>
      <c r="I52" s="357"/>
      <c r="J52" s="357"/>
      <c r="K52" s="357"/>
      <c r="N52" s="345">
        <v>7</v>
      </c>
      <c r="O52" s="346" t="str">
        <f ca="1">AE21</f>
        <v>( 7x - 4) ( 6 - 3x )  =</v>
      </c>
      <c r="P52" s="346"/>
      <c r="Q52" s="346"/>
      <c r="R52" s="346"/>
      <c r="S52" s="358"/>
      <c r="T52" s="358"/>
      <c r="U52" s="358"/>
      <c r="V52" s="358"/>
      <c r="W52" s="358"/>
    </row>
    <row r="53" spans="2:23" ht="20.100000000000001" customHeight="1" x14ac:dyDescent="0.35">
      <c r="B53" s="345"/>
      <c r="C53" s="346"/>
      <c r="D53" s="346"/>
      <c r="E53" s="346"/>
      <c r="F53" s="346"/>
      <c r="G53" s="357"/>
      <c r="H53" s="357"/>
      <c r="I53" s="357"/>
      <c r="J53" s="357"/>
      <c r="K53" s="357"/>
      <c r="N53" s="345"/>
      <c r="O53" s="346"/>
      <c r="P53" s="346"/>
      <c r="Q53" s="346"/>
      <c r="R53" s="346"/>
      <c r="S53" s="358"/>
      <c r="T53" s="358"/>
      <c r="U53" s="358"/>
      <c r="V53" s="358"/>
      <c r="W53" s="358"/>
    </row>
    <row r="54" spans="2:23" ht="20.100000000000001" customHeight="1" x14ac:dyDescent="0.35">
      <c r="B54" s="348">
        <v>8</v>
      </c>
      <c r="C54" s="349" t="str">
        <f ca="1">AE22</f>
        <v>( 3x + 1) ( 5 + 10x )  =</v>
      </c>
      <c r="D54" s="349"/>
      <c r="E54" s="349"/>
      <c r="F54" s="349"/>
      <c r="G54" s="355"/>
      <c r="H54" s="355"/>
      <c r="I54" s="355"/>
      <c r="J54" s="355"/>
      <c r="K54" s="355"/>
      <c r="N54" s="348">
        <v>8</v>
      </c>
      <c r="O54" s="349" t="str">
        <f ca="1">AE22</f>
        <v>( 3x + 1) ( 5 + 10x )  =</v>
      </c>
      <c r="P54" s="349"/>
      <c r="Q54" s="349"/>
      <c r="R54" s="349"/>
      <c r="S54" s="356"/>
      <c r="T54" s="356"/>
      <c r="U54" s="356"/>
      <c r="V54" s="356"/>
      <c r="W54" s="356"/>
    </row>
    <row r="55" spans="2:23" ht="20.100000000000001" customHeight="1" x14ac:dyDescent="0.35">
      <c r="B55" s="348"/>
      <c r="C55" s="349"/>
      <c r="D55" s="349"/>
      <c r="E55" s="349"/>
      <c r="F55" s="349"/>
      <c r="G55" s="355"/>
      <c r="H55" s="355"/>
      <c r="I55" s="355"/>
      <c r="J55" s="355"/>
      <c r="K55" s="355"/>
      <c r="N55" s="348"/>
      <c r="O55" s="349"/>
      <c r="P55" s="349"/>
      <c r="Q55" s="349"/>
      <c r="R55" s="349"/>
      <c r="S55" s="356"/>
      <c r="T55" s="356"/>
      <c r="U55" s="356"/>
      <c r="V55" s="356"/>
      <c r="W55" s="356"/>
    </row>
    <row r="56" spans="2:23" ht="20.100000000000001" customHeight="1" x14ac:dyDescent="0.35">
      <c r="B56" s="345">
        <v>9</v>
      </c>
      <c r="C56" s="346" t="str">
        <f ca="1">AE23</f>
        <v>( 2 - 4x ) ( 8 - 5x )  =</v>
      </c>
      <c r="D56" s="346"/>
      <c r="E56" s="346"/>
      <c r="F56" s="346"/>
      <c r="G56" s="357"/>
      <c r="H56" s="357"/>
      <c r="I56" s="357"/>
      <c r="J56" s="357"/>
      <c r="K56" s="357"/>
      <c r="N56" s="345">
        <v>9</v>
      </c>
      <c r="O56" s="346" t="str">
        <f ca="1">AE23</f>
        <v>( 2 - 4x ) ( 8 - 5x )  =</v>
      </c>
      <c r="P56" s="346"/>
      <c r="Q56" s="346"/>
      <c r="R56" s="346"/>
      <c r="S56" s="358"/>
      <c r="T56" s="358"/>
      <c r="U56" s="358"/>
      <c r="V56" s="358"/>
      <c r="W56" s="358"/>
    </row>
    <row r="57" spans="2:23" ht="20.100000000000001" customHeight="1" x14ac:dyDescent="0.35">
      <c r="B57" s="345"/>
      <c r="C57" s="346"/>
      <c r="D57" s="346"/>
      <c r="E57" s="346"/>
      <c r="F57" s="346"/>
      <c r="G57" s="357"/>
      <c r="H57" s="357"/>
      <c r="I57" s="357"/>
      <c r="J57" s="357"/>
      <c r="K57" s="357"/>
      <c r="N57" s="345"/>
      <c r="O57" s="346"/>
      <c r="P57" s="346"/>
      <c r="Q57" s="346"/>
      <c r="R57" s="346"/>
      <c r="S57" s="358"/>
      <c r="T57" s="358"/>
      <c r="U57" s="358"/>
      <c r="V57" s="358"/>
      <c r="W57" s="358"/>
    </row>
    <row r="58" spans="2:23" ht="20.100000000000001" customHeight="1" x14ac:dyDescent="0.35">
      <c r="B58" s="348">
        <v>10</v>
      </c>
      <c r="C58" s="349" t="str">
        <f ca="1">AE24</f>
        <v>( 8 - 2x ) ( 5 + 9x )  =</v>
      </c>
      <c r="D58" s="349"/>
      <c r="E58" s="349"/>
      <c r="F58" s="349"/>
      <c r="G58" s="355"/>
      <c r="H58" s="355"/>
      <c r="I58" s="355"/>
      <c r="J58" s="355"/>
      <c r="K58" s="355"/>
      <c r="N58" s="348">
        <v>10</v>
      </c>
      <c r="O58" s="349" t="str">
        <f ca="1">AE24</f>
        <v>( 8 - 2x ) ( 5 + 9x )  =</v>
      </c>
      <c r="P58" s="349"/>
      <c r="Q58" s="349"/>
      <c r="R58" s="349"/>
      <c r="S58" s="356"/>
      <c r="T58" s="356"/>
      <c r="U58" s="356"/>
      <c r="V58" s="356"/>
      <c r="W58" s="356"/>
    </row>
    <row r="59" spans="2:23" ht="20.100000000000001" customHeight="1" x14ac:dyDescent="0.35">
      <c r="B59" s="348"/>
      <c r="C59" s="349"/>
      <c r="D59" s="349"/>
      <c r="E59" s="349"/>
      <c r="F59" s="349"/>
      <c r="G59" s="355"/>
      <c r="H59" s="355"/>
      <c r="I59" s="355"/>
      <c r="J59" s="355"/>
      <c r="K59" s="355"/>
      <c r="N59" s="348"/>
      <c r="O59" s="349"/>
      <c r="P59" s="349"/>
      <c r="Q59" s="349"/>
      <c r="R59" s="349"/>
      <c r="S59" s="356"/>
      <c r="T59" s="356"/>
      <c r="U59" s="356"/>
      <c r="V59" s="356"/>
      <c r="W59" s="356"/>
    </row>
    <row r="62" spans="2:23" ht="20.350000000000001" customHeight="1" x14ac:dyDescent="0.7">
      <c r="C62" s="351" t="s">
        <v>22</v>
      </c>
      <c r="D62" s="351"/>
      <c r="E62" s="351"/>
      <c r="F62" s="351"/>
      <c r="G62" s="351"/>
      <c r="H62" s="351"/>
      <c r="I62" s="351"/>
      <c r="J62" s="351"/>
      <c r="K62" s="351"/>
    </row>
    <row r="63" spans="2:23" ht="12.75" customHeight="1" thickBot="1" x14ac:dyDescent="0.4"/>
    <row r="64" spans="2:23" ht="12.75" customHeight="1" thickBot="1" x14ac:dyDescent="0.4">
      <c r="B64" s="288" t="s">
        <v>108</v>
      </c>
      <c r="C64" s="288"/>
      <c r="D64" s="288"/>
      <c r="E64" s="288"/>
      <c r="F64" s="288"/>
      <c r="G64" s="288"/>
      <c r="H64" s="288"/>
      <c r="I64" s="288"/>
      <c r="J64" s="288"/>
      <c r="K64" s="288"/>
    </row>
    <row r="65" spans="2:11" ht="12.75" customHeight="1" thickBot="1" x14ac:dyDescent="0.4">
      <c r="B65" s="288"/>
      <c r="C65" s="288"/>
      <c r="D65" s="288"/>
      <c r="E65" s="288"/>
      <c r="F65" s="288"/>
      <c r="G65" s="288"/>
      <c r="H65" s="288"/>
      <c r="I65" s="288"/>
      <c r="J65" s="288"/>
      <c r="K65" s="288"/>
    </row>
    <row r="66" spans="2:11" ht="12.75" customHeight="1" thickBot="1" x14ac:dyDescent="0.4">
      <c r="B66" s="288"/>
      <c r="C66" s="288"/>
      <c r="D66" s="288"/>
      <c r="E66" s="288"/>
      <c r="F66" s="288"/>
      <c r="G66" s="288"/>
      <c r="H66" s="288"/>
      <c r="I66" s="288"/>
      <c r="J66" s="288"/>
      <c r="K66" s="288"/>
    </row>
    <row r="67" spans="2:11" ht="12.75" customHeight="1" thickBot="1" x14ac:dyDescent="0.4">
      <c r="B67" s="288"/>
      <c r="C67" s="288"/>
      <c r="D67" s="288"/>
      <c r="E67" s="288"/>
      <c r="F67" s="288"/>
      <c r="G67" s="288"/>
      <c r="H67" s="288"/>
      <c r="I67" s="288"/>
      <c r="J67" s="288"/>
      <c r="K67" s="288"/>
    </row>
    <row r="68" spans="2:11" ht="13.15" customHeight="1" x14ac:dyDescent="0.35"/>
    <row r="69" spans="2:11" ht="13.15" customHeight="1" thickBot="1" x14ac:dyDescent="0.4"/>
    <row r="70" spans="2:11" ht="20.350000000000001" customHeight="1" thickBot="1" x14ac:dyDescent="0.4">
      <c r="B70" s="352">
        <v>1</v>
      </c>
      <c r="C70" s="353" t="str">
        <f ca="1">AE15</f>
        <v>( 5x + 4) ( 8x + 1 )  =</v>
      </c>
      <c r="D70" s="353"/>
      <c r="E70" s="353"/>
      <c r="F70" s="353"/>
      <c r="G70" s="354" t="str">
        <f ca="1">AG15</f>
        <v>40x² + 37x + 4</v>
      </c>
      <c r="H70" s="354"/>
      <c r="I70" s="354"/>
      <c r="J70" s="354"/>
      <c r="K70" s="354"/>
    </row>
    <row r="71" spans="2:11" ht="20.350000000000001" customHeight="1" x14ac:dyDescent="0.35">
      <c r="B71" s="352"/>
      <c r="C71" s="353"/>
      <c r="D71" s="353"/>
      <c r="E71" s="353"/>
      <c r="F71" s="353"/>
      <c r="G71" s="354"/>
      <c r="H71" s="354"/>
      <c r="I71" s="354"/>
      <c r="J71" s="354"/>
      <c r="K71" s="354"/>
    </row>
    <row r="72" spans="2:11" ht="20.350000000000001" customHeight="1" x14ac:dyDescent="0.35">
      <c r="B72" s="348">
        <v>2</v>
      </c>
      <c r="C72" s="349" t="str">
        <f ca="1">AE16</f>
        <v>( 7 + 2x ) ( 4x + 6 )  =</v>
      </c>
      <c r="D72" s="349"/>
      <c r="E72" s="349"/>
      <c r="F72" s="349"/>
      <c r="G72" s="350" t="str">
        <f ca="1">AG16</f>
        <v>8x² + 40x + 42</v>
      </c>
      <c r="H72" s="350"/>
      <c r="I72" s="350"/>
      <c r="J72" s="350"/>
      <c r="K72" s="350"/>
    </row>
    <row r="73" spans="2:11" ht="20.350000000000001" customHeight="1" x14ac:dyDescent="0.35">
      <c r="B73" s="348"/>
      <c r="C73" s="349"/>
      <c r="D73" s="349"/>
      <c r="E73" s="349"/>
      <c r="F73" s="349"/>
      <c r="G73" s="350"/>
      <c r="H73" s="350"/>
      <c r="I73" s="350"/>
      <c r="J73" s="350"/>
      <c r="K73" s="350"/>
    </row>
    <row r="74" spans="2:11" ht="20.350000000000001" customHeight="1" x14ac:dyDescent="0.35">
      <c r="B74" s="345">
        <v>3</v>
      </c>
      <c r="C74" s="346" t="str">
        <f ca="1">AE17</f>
        <v>( 10x - 4) ( 5x + 8 )  =</v>
      </c>
      <c r="D74" s="346"/>
      <c r="E74" s="346"/>
      <c r="F74" s="346"/>
      <c r="G74" s="347" t="str">
        <f ca="1">AG17</f>
        <v>50x² + 60x - 32</v>
      </c>
      <c r="H74" s="347"/>
      <c r="I74" s="347"/>
      <c r="J74" s="347"/>
      <c r="K74" s="347"/>
    </row>
    <row r="75" spans="2:11" ht="20.350000000000001" customHeight="1" x14ac:dyDescent="0.35">
      <c r="B75" s="345"/>
      <c r="C75" s="346"/>
      <c r="D75" s="346"/>
      <c r="E75" s="346"/>
      <c r="F75" s="346"/>
      <c r="G75" s="347"/>
      <c r="H75" s="347"/>
      <c r="I75" s="347"/>
      <c r="J75" s="347"/>
      <c r="K75" s="347"/>
    </row>
    <row r="76" spans="2:11" ht="20.350000000000001" customHeight="1" x14ac:dyDescent="0.35">
      <c r="B76" s="348">
        <v>4</v>
      </c>
      <c r="C76" s="349" t="str">
        <f ca="1">AE18</f>
        <v>( 10x - 8) ( 2x - 8 )  =</v>
      </c>
      <c r="D76" s="349"/>
      <c r="E76" s="349"/>
      <c r="F76" s="349"/>
      <c r="G76" s="350" t="str">
        <f ca="1">AG18</f>
        <v>20x² - 96x + 64</v>
      </c>
      <c r="H76" s="350"/>
      <c r="I76" s="350"/>
      <c r="J76" s="350"/>
      <c r="K76" s="350"/>
    </row>
    <row r="77" spans="2:11" ht="20.350000000000001" customHeight="1" x14ac:dyDescent="0.35">
      <c r="B77" s="348"/>
      <c r="C77" s="349"/>
      <c r="D77" s="349"/>
      <c r="E77" s="349"/>
      <c r="F77" s="349"/>
      <c r="G77" s="350"/>
      <c r="H77" s="350"/>
      <c r="I77" s="350"/>
      <c r="J77" s="350"/>
      <c r="K77" s="350"/>
    </row>
    <row r="78" spans="2:11" ht="20.350000000000001" customHeight="1" x14ac:dyDescent="0.35">
      <c r="B78" s="345">
        <v>5</v>
      </c>
      <c r="C78" s="346" t="str">
        <f ca="1">AE19</f>
        <v>( 6 - 9x ) ( x + 6 )  =</v>
      </c>
      <c r="D78" s="346"/>
      <c r="E78" s="346"/>
      <c r="F78" s="346"/>
      <c r="G78" s="347" t="str">
        <f ca="1">AG19</f>
        <v>-9x² - 48x + 36</v>
      </c>
      <c r="H78" s="347"/>
      <c r="I78" s="347"/>
      <c r="J78" s="347"/>
      <c r="K78" s="347"/>
    </row>
    <row r="79" spans="2:11" ht="20.350000000000001" customHeight="1" x14ac:dyDescent="0.35">
      <c r="B79" s="345"/>
      <c r="C79" s="346"/>
      <c r="D79" s="346"/>
      <c r="E79" s="346"/>
      <c r="F79" s="346"/>
      <c r="G79" s="347"/>
      <c r="H79" s="347"/>
      <c r="I79" s="347"/>
      <c r="J79" s="347"/>
      <c r="K79" s="347"/>
    </row>
    <row r="80" spans="2:11" ht="20.350000000000001" customHeight="1" x14ac:dyDescent="0.35">
      <c r="B80" s="348">
        <v>6</v>
      </c>
      <c r="C80" s="349" t="str">
        <f ca="1">AE20</f>
        <v>( 5x + 1) ( 5x - 6 )  =</v>
      </c>
      <c r="D80" s="349"/>
      <c r="E80" s="349"/>
      <c r="F80" s="349"/>
      <c r="G80" s="350" t="str">
        <f ca="1">AG20</f>
        <v>25x² - 25x - 6</v>
      </c>
      <c r="H80" s="350"/>
      <c r="I80" s="350"/>
      <c r="J80" s="350"/>
      <c r="K80" s="350"/>
    </row>
    <row r="81" spans="2:11" ht="20.350000000000001" customHeight="1" x14ac:dyDescent="0.35">
      <c r="B81" s="348"/>
      <c r="C81" s="349"/>
      <c r="D81" s="349"/>
      <c r="E81" s="349"/>
      <c r="F81" s="349"/>
      <c r="G81" s="350"/>
      <c r="H81" s="350"/>
      <c r="I81" s="350"/>
      <c r="J81" s="350"/>
      <c r="K81" s="350"/>
    </row>
    <row r="82" spans="2:11" ht="20.350000000000001" customHeight="1" x14ac:dyDescent="0.35">
      <c r="B82" s="345">
        <v>7</v>
      </c>
      <c r="C82" s="346" t="str">
        <f ca="1">AE21</f>
        <v>( 7x - 4) ( 6 - 3x )  =</v>
      </c>
      <c r="D82" s="346"/>
      <c r="E82" s="346"/>
      <c r="F82" s="346"/>
      <c r="G82" s="347" t="str">
        <f ca="1">AG21</f>
        <v>-21x² + 54x - 24</v>
      </c>
      <c r="H82" s="347"/>
      <c r="I82" s="347"/>
      <c r="J82" s="347"/>
      <c r="K82" s="347"/>
    </row>
    <row r="83" spans="2:11" ht="20.350000000000001" customHeight="1" x14ac:dyDescent="0.35">
      <c r="B83" s="345"/>
      <c r="C83" s="346"/>
      <c r="D83" s="346"/>
      <c r="E83" s="346"/>
      <c r="F83" s="346"/>
      <c r="G83" s="347"/>
      <c r="H83" s="347"/>
      <c r="I83" s="347"/>
      <c r="J83" s="347"/>
      <c r="K83" s="347"/>
    </row>
    <row r="84" spans="2:11" ht="20.350000000000001" customHeight="1" x14ac:dyDescent="0.35">
      <c r="B84" s="348">
        <v>8</v>
      </c>
      <c r="C84" s="349" t="str">
        <f ca="1">AE22</f>
        <v>( 3x + 1) ( 5 + 10x )  =</v>
      </c>
      <c r="D84" s="349"/>
      <c r="E84" s="349"/>
      <c r="F84" s="349"/>
      <c r="G84" s="350" t="str">
        <f ca="1">AG22</f>
        <v>30x² + 25x + 5</v>
      </c>
      <c r="H84" s="350"/>
      <c r="I84" s="350"/>
      <c r="J84" s="350"/>
      <c r="K84" s="350"/>
    </row>
    <row r="85" spans="2:11" ht="20.350000000000001" customHeight="1" x14ac:dyDescent="0.35">
      <c r="B85" s="348"/>
      <c r="C85" s="349"/>
      <c r="D85" s="349"/>
      <c r="E85" s="349"/>
      <c r="F85" s="349"/>
      <c r="G85" s="350"/>
      <c r="H85" s="350"/>
      <c r="I85" s="350"/>
      <c r="J85" s="350"/>
      <c r="K85" s="350"/>
    </row>
    <row r="86" spans="2:11" ht="20.350000000000001" customHeight="1" x14ac:dyDescent="0.35">
      <c r="B86" s="345">
        <v>9</v>
      </c>
      <c r="C86" s="346" t="str">
        <f ca="1">AE23</f>
        <v>( 2 - 4x ) ( 8 - 5x )  =</v>
      </c>
      <c r="D86" s="346"/>
      <c r="E86" s="346"/>
      <c r="F86" s="346"/>
      <c r="G86" s="347" t="str">
        <f ca="1">AG23</f>
        <v>20x² - 42x + 16</v>
      </c>
      <c r="H86" s="347"/>
      <c r="I86" s="347"/>
      <c r="J86" s="347"/>
      <c r="K86" s="347"/>
    </row>
    <row r="87" spans="2:11" ht="20.350000000000001" customHeight="1" x14ac:dyDescent="0.35">
      <c r="B87" s="345"/>
      <c r="C87" s="346"/>
      <c r="D87" s="346"/>
      <c r="E87" s="346"/>
      <c r="F87" s="346"/>
      <c r="G87" s="347"/>
      <c r="H87" s="347"/>
      <c r="I87" s="347"/>
      <c r="J87" s="347"/>
      <c r="K87" s="347"/>
    </row>
    <row r="88" spans="2:11" ht="20.350000000000001" customHeight="1" x14ac:dyDescent="0.35">
      <c r="B88" s="348">
        <v>10</v>
      </c>
      <c r="C88" s="349" t="str">
        <f ca="1">AE24</f>
        <v>( 8 - 2x ) ( 5 + 9x )  =</v>
      </c>
      <c r="D88" s="349"/>
      <c r="E88" s="349"/>
      <c r="F88" s="349"/>
      <c r="G88" s="350" t="str">
        <f ca="1">AG24</f>
        <v>-18x² + 62x + 40</v>
      </c>
      <c r="H88" s="350"/>
      <c r="I88" s="350"/>
      <c r="J88" s="350"/>
      <c r="K88" s="350"/>
    </row>
    <row r="89" spans="2:11" ht="20.350000000000001" customHeight="1" x14ac:dyDescent="0.35">
      <c r="B89" s="348"/>
      <c r="C89" s="349"/>
      <c r="D89" s="349"/>
      <c r="E89" s="349"/>
      <c r="F89" s="349"/>
      <c r="G89" s="350"/>
      <c r="H89" s="350"/>
      <c r="I89" s="350"/>
      <c r="J89" s="350"/>
      <c r="K89" s="350"/>
    </row>
  </sheetData>
  <sheetProtection selectLockedCells="1" selectUnlockedCells="1"/>
  <mergeCells count="159">
    <mergeCell ref="N14:N15"/>
    <mergeCell ref="O14:R15"/>
    <mergeCell ref="S14:W15"/>
    <mergeCell ref="Z2:AE6"/>
    <mergeCell ref="B4:K7"/>
    <mergeCell ref="N4:W7"/>
    <mergeCell ref="B10:B11"/>
    <mergeCell ref="C10:F11"/>
    <mergeCell ref="G10:K11"/>
    <mergeCell ref="N10:N11"/>
    <mergeCell ref="O10:R11"/>
    <mergeCell ref="S10:W11"/>
    <mergeCell ref="Z10:AE11"/>
    <mergeCell ref="N12:N13"/>
    <mergeCell ref="O12:R13"/>
    <mergeCell ref="S12:W13"/>
    <mergeCell ref="AB13:AD13"/>
    <mergeCell ref="B12:B13"/>
    <mergeCell ref="C12:F13"/>
    <mergeCell ref="G12:K13"/>
    <mergeCell ref="B16:B17"/>
    <mergeCell ref="C16:F17"/>
    <mergeCell ref="G16:K17"/>
    <mergeCell ref="B14:B15"/>
    <mergeCell ref="C14:F15"/>
    <mergeCell ref="G14:K15"/>
    <mergeCell ref="B20:B21"/>
    <mergeCell ref="C20:F21"/>
    <mergeCell ref="G20:K21"/>
    <mergeCell ref="N20:N21"/>
    <mergeCell ref="O20:R21"/>
    <mergeCell ref="S20:W21"/>
    <mergeCell ref="N16:N17"/>
    <mergeCell ref="O16:R17"/>
    <mergeCell ref="S16:W17"/>
    <mergeCell ref="B18:B19"/>
    <mergeCell ref="C18:F19"/>
    <mergeCell ref="G18:K19"/>
    <mergeCell ref="N18:N19"/>
    <mergeCell ref="O18:R19"/>
    <mergeCell ref="S18:W19"/>
    <mergeCell ref="B24:B25"/>
    <mergeCell ref="C24:F25"/>
    <mergeCell ref="G24:K25"/>
    <mergeCell ref="N24:N25"/>
    <mergeCell ref="O24:R25"/>
    <mergeCell ref="S24:W25"/>
    <mergeCell ref="B22:B23"/>
    <mergeCell ref="C22:F23"/>
    <mergeCell ref="G22:K23"/>
    <mergeCell ref="N22:N23"/>
    <mergeCell ref="O22:R23"/>
    <mergeCell ref="S22:W23"/>
    <mergeCell ref="B28:B29"/>
    <mergeCell ref="C28:F29"/>
    <mergeCell ref="G28:K29"/>
    <mergeCell ref="N28:N29"/>
    <mergeCell ref="O28:R29"/>
    <mergeCell ref="S28:W29"/>
    <mergeCell ref="B26:B27"/>
    <mergeCell ref="C26:F27"/>
    <mergeCell ref="G26:K27"/>
    <mergeCell ref="N26:N27"/>
    <mergeCell ref="O26:R27"/>
    <mergeCell ref="S26:W27"/>
    <mergeCell ref="B42:B43"/>
    <mergeCell ref="C42:F43"/>
    <mergeCell ref="G42:K43"/>
    <mergeCell ref="N42:N43"/>
    <mergeCell ref="O42:R43"/>
    <mergeCell ref="S42:W43"/>
    <mergeCell ref="B34:K37"/>
    <mergeCell ref="N34:W37"/>
    <mergeCell ref="B40:B41"/>
    <mergeCell ref="C40:F41"/>
    <mergeCell ref="G40:K41"/>
    <mergeCell ref="N40:N41"/>
    <mergeCell ref="O40:R41"/>
    <mergeCell ref="S40:W41"/>
    <mergeCell ref="B46:B47"/>
    <mergeCell ref="C46:F47"/>
    <mergeCell ref="G46:K47"/>
    <mergeCell ref="N46:N47"/>
    <mergeCell ref="O46:R47"/>
    <mergeCell ref="S46:W47"/>
    <mergeCell ref="B44:B45"/>
    <mergeCell ref="C44:F45"/>
    <mergeCell ref="G44:K45"/>
    <mergeCell ref="N44:N45"/>
    <mergeCell ref="O44:R45"/>
    <mergeCell ref="S44:W45"/>
    <mergeCell ref="B50:B51"/>
    <mergeCell ref="C50:F51"/>
    <mergeCell ref="G50:K51"/>
    <mergeCell ref="N50:N51"/>
    <mergeCell ref="O50:R51"/>
    <mergeCell ref="S50:W51"/>
    <mergeCell ref="B48:B49"/>
    <mergeCell ref="C48:F49"/>
    <mergeCell ref="G48:K49"/>
    <mergeCell ref="N48:N49"/>
    <mergeCell ref="O48:R49"/>
    <mergeCell ref="S48:W49"/>
    <mergeCell ref="B54:B55"/>
    <mergeCell ref="C54:F55"/>
    <mergeCell ref="G54:K55"/>
    <mergeCell ref="N54:N55"/>
    <mergeCell ref="O54:R55"/>
    <mergeCell ref="S54:W55"/>
    <mergeCell ref="B52:B53"/>
    <mergeCell ref="C52:F53"/>
    <mergeCell ref="G52:K53"/>
    <mergeCell ref="N52:N53"/>
    <mergeCell ref="O52:R53"/>
    <mergeCell ref="S52:W53"/>
    <mergeCell ref="N58:N59"/>
    <mergeCell ref="O58:R59"/>
    <mergeCell ref="S58:W59"/>
    <mergeCell ref="B56:B57"/>
    <mergeCell ref="C56:F57"/>
    <mergeCell ref="G56:K57"/>
    <mergeCell ref="N56:N57"/>
    <mergeCell ref="O56:R57"/>
    <mergeCell ref="S56:W57"/>
    <mergeCell ref="C62:K62"/>
    <mergeCell ref="B64:K67"/>
    <mergeCell ref="B70:B71"/>
    <mergeCell ref="C70:F71"/>
    <mergeCell ref="G70:K71"/>
    <mergeCell ref="B72:B73"/>
    <mergeCell ref="C72:F73"/>
    <mergeCell ref="G72:K73"/>
    <mergeCell ref="B58:B59"/>
    <mergeCell ref="C58:F59"/>
    <mergeCell ref="G58:K59"/>
    <mergeCell ref="B78:B79"/>
    <mergeCell ref="C78:F79"/>
    <mergeCell ref="G78:K79"/>
    <mergeCell ref="B80:B81"/>
    <mergeCell ref="C80:F81"/>
    <mergeCell ref="G80:K81"/>
    <mergeCell ref="B74:B75"/>
    <mergeCell ref="C74:F75"/>
    <mergeCell ref="G74:K75"/>
    <mergeCell ref="B76:B77"/>
    <mergeCell ref="C76:F77"/>
    <mergeCell ref="G76:K77"/>
    <mergeCell ref="B86:B87"/>
    <mergeCell ref="C86:F87"/>
    <mergeCell ref="G86:K87"/>
    <mergeCell ref="B88:B89"/>
    <mergeCell ref="C88:F89"/>
    <mergeCell ref="G88:K89"/>
    <mergeCell ref="B82:B83"/>
    <mergeCell ref="C82:F83"/>
    <mergeCell ref="G82:K83"/>
    <mergeCell ref="B84:B85"/>
    <mergeCell ref="C84:F85"/>
    <mergeCell ref="G84:K85"/>
  </mergeCells>
  <printOptions horizontalCentered="1" verticalCentered="1"/>
  <pageMargins left="0.2361111111111111" right="0.35416666666666669" top="0.35416666666666669" bottom="0.31527777777777777" header="0.51180555555555551" footer="0.51180555555555551"/>
  <pageSetup paperSize="9" scale="54" firstPageNumber="0" fitToHeight="2" orientation="landscape" horizontalDpi="300" verticalDpi="300" r:id="rId1"/>
  <headerFooter alignWithMargins="0"/>
  <rowBreaks count="1" manualBreakCount="1">
    <brk id="60" max="2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3E9A8-111E-4859-9B3B-98F855749858}">
  <dimension ref="A2:AM122"/>
  <sheetViews>
    <sheetView topLeftCell="A78" zoomScale="54" zoomScaleNormal="68" workbookViewId="0">
      <selection activeCell="N64" sqref="N64:S64"/>
    </sheetView>
  </sheetViews>
  <sheetFormatPr baseColWidth="10" defaultColWidth="8.73046875" defaultRowHeight="12.75" x14ac:dyDescent="0.35"/>
  <cols>
    <col min="1" max="1" width="11.06640625" customWidth="1"/>
    <col min="2" max="4" width="8.73046875" customWidth="1"/>
    <col min="5" max="5" width="18.19921875" customWidth="1"/>
    <col min="6" max="11" width="8.73046875" customWidth="1"/>
    <col min="12" max="12" width="8.73046875" style="228" customWidth="1"/>
    <col min="13" max="13" width="11.19921875" customWidth="1"/>
    <col min="14" max="16" width="8.73046875" customWidth="1"/>
    <col min="17" max="17" width="18.1328125" customWidth="1"/>
    <col min="18" max="30" width="8.73046875" customWidth="1"/>
    <col min="31" max="31" width="16.19921875" customWidth="1"/>
  </cols>
  <sheetData>
    <row r="2" spans="1:39" ht="12.75" customHeight="1" x14ac:dyDescent="0.35">
      <c r="A2" s="55"/>
      <c r="B2" s="55" t="s">
        <v>140</v>
      </c>
      <c r="C2" s="55"/>
      <c r="D2" s="30"/>
      <c r="E2" s="30"/>
      <c r="F2" s="30"/>
      <c r="G2" s="55" t="s">
        <v>12</v>
      </c>
      <c r="H2" s="30"/>
      <c r="I2" s="30"/>
      <c r="J2" s="30"/>
      <c r="M2" s="30"/>
      <c r="N2" s="55" t="s">
        <v>140</v>
      </c>
      <c r="O2" s="55"/>
      <c r="P2" s="30"/>
      <c r="Q2" s="30"/>
      <c r="R2" s="30"/>
      <c r="S2" s="55" t="s">
        <v>12</v>
      </c>
      <c r="T2" s="30"/>
      <c r="U2" s="30"/>
      <c r="V2" s="30"/>
      <c r="Z2" s="301" t="s">
        <v>107</v>
      </c>
      <c r="AA2" s="301"/>
      <c r="AB2" s="301"/>
      <c r="AC2" s="301"/>
      <c r="AD2" s="301"/>
      <c r="AE2" s="301"/>
      <c r="AF2" s="301"/>
      <c r="AG2" s="301"/>
      <c r="AH2" s="301"/>
    </row>
    <row r="3" spans="1:39" ht="12.75" customHeight="1" thickBot="1" x14ac:dyDescent="0.4">
      <c r="A3" s="30"/>
      <c r="B3" s="30"/>
      <c r="C3" s="30"/>
      <c r="D3" s="30"/>
      <c r="E3" s="30"/>
      <c r="F3" s="30"/>
      <c r="G3" s="30"/>
      <c r="H3" s="30"/>
      <c r="I3" s="30"/>
      <c r="J3" s="30"/>
      <c r="M3" s="30"/>
      <c r="N3" s="30"/>
      <c r="O3" s="30"/>
      <c r="P3" s="30"/>
      <c r="Q3" s="30"/>
      <c r="R3" s="30"/>
      <c r="S3" s="30"/>
      <c r="T3" s="30"/>
      <c r="U3" s="30"/>
      <c r="V3" s="30"/>
      <c r="Z3" s="301"/>
      <c r="AA3" s="301"/>
      <c r="AB3" s="301"/>
      <c r="AC3" s="301"/>
      <c r="AD3" s="301"/>
      <c r="AE3" s="301"/>
      <c r="AF3" s="301"/>
      <c r="AG3" s="301"/>
      <c r="AH3" s="301"/>
    </row>
    <row r="4" spans="1:39" ht="12.75" customHeight="1" thickBot="1" x14ac:dyDescent="0.4">
      <c r="A4" s="368" t="s">
        <v>133</v>
      </c>
      <c r="B4" s="368"/>
      <c r="C4" s="368"/>
      <c r="D4" s="368"/>
      <c r="E4" s="368"/>
      <c r="F4" s="368"/>
      <c r="G4" s="368"/>
      <c r="H4" s="368"/>
      <c r="I4" s="368"/>
      <c r="J4" s="368"/>
      <c r="M4" s="368" t="s">
        <v>133</v>
      </c>
      <c r="N4" s="368"/>
      <c r="O4" s="368"/>
      <c r="P4" s="368"/>
      <c r="Q4" s="368"/>
      <c r="R4" s="368"/>
      <c r="S4" s="368"/>
      <c r="T4" s="368"/>
      <c r="U4" s="368"/>
      <c r="V4" s="368"/>
      <c r="Z4" s="301"/>
      <c r="AA4" s="301"/>
      <c r="AB4" s="301"/>
      <c r="AC4" s="301"/>
      <c r="AD4" s="301"/>
      <c r="AE4" s="301"/>
      <c r="AF4" s="301"/>
      <c r="AG4" s="301"/>
      <c r="AH4" s="301"/>
    </row>
    <row r="5" spans="1:39" ht="12.75" customHeight="1" thickBot="1" x14ac:dyDescent="0.4">
      <c r="A5" s="368"/>
      <c r="B5" s="368"/>
      <c r="C5" s="368"/>
      <c r="D5" s="368"/>
      <c r="E5" s="368"/>
      <c r="F5" s="368"/>
      <c r="G5" s="368"/>
      <c r="H5" s="368"/>
      <c r="I5" s="368"/>
      <c r="J5" s="368"/>
      <c r="M5" s="368"/>
      <c r="N5" s="368"/>
      <c r="O5" s="368"/>
      <c r="P5" s="368"/>
      <c r="Q5" s="368"/>
      <c r="R5" s="368"/>
      <c r="S5" s="368"/>
      <c r="T5" s="368"/>
      <c r="U5" s="368"/>
      <c r="V5" s="368"/>
      <c r="Z5" s="301"/>
      <c r="AA5" s="301"/>
      <c r="AB5" s="301"/>
      <c r="AC5" s="301"/>
      <c r="AD5" s="301"/>
      <c r="AE5" s="301"/>
      <c r="AF5" s="301"/>
      <c r="AG5" s="301"/>
      <c r="AH5" s="301"/>
    </row>
    <row r="6" spans="1:39" ht="12.75" customHeight="1" thickBot="1" x14ac:dyDescent="0.4">
      <c r="A6" s="368"/>
      <c r="B6" s="368"/>
      <c r="C6" s="368"/>
      <c r="D6" s="368"/>
      <c r="E6" s="368"/>
      <c r="F6" s="368"/>
      <c r="G6" s="368"/>
      <c r="H6" s="368"/>
      <c r="I6" s="368"/>
      <c r="J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Z6" s="301"/>
      <c r="AA6" s="301"/>
      <c r="AB6" s="301"/>
      <c r="AC6" s="301"/>
      <c r="AD6" s="301"/>
      <c r="AE6" s="301"/>
      <c r="AF6" s="301"/>
      <c r="AG6" s="301"/>
      <c r="AH6" s="301"/>
    </row>
    <row r="7" spans="1:39" ht="12.75" customHeight="1" thickBot="1" x14ac:dyDescent="0.4">
      <c r="A7" s="368"/>
      <c r="B7" s="368"/>
      <c r="C7" s="368"/>
      <c r="D7" s="368"/>
      <c r="E7" s="368"/>
      <c r="F7" s="368"/>
      <c r="G7" s="368"/>
      <c r="H7" s="368"/>
      <c r="I7" s="368"/>
      <c r="J7" s="368"/>
      <c r="M7" s="368"/>
      <c r="N7" s="368"/>
      <c r="O7" s="368"/>
      <c r="P7" s="368"/>
      <c r="Q7" s="368"/>
      <c r="R7" s="368"/>
      <c r="S7" s="368"/>
      <c r="T7" s="368"/>
      <c r="U7" s="368"/>
      <c r="V7" s="368"/>
    </row>
    <row r="8" spans="1:39" ht="3" customHeight="1" x14ac:dyDescent="0.35">
      <c r="A8" s="30"/>
      <c r="B8" s="30"/>
      <c r="C8" s="30"/>
      <c r="D8" s="30"/>
      <c r="E8" s="30"/>
      <c r="F8" s="30"/>
      <c r="G8" s="30"/>
      <c r="H8" s="30"/>
      <c r="I8" s="30"/>
      <c r="J8" s="30"/>
      <c r="M8" s="30"/>
      <c r="N8" s="30"/>
      <c r="O8" s="30"/>
      <c r="P8" s="30"/>
      <c r="Q8" s="30"/>
      <c r="R8" s="30"/>
      <c r="S8" s="30"/>
      <c r="T8" s="30"/>
      <c r="U8" s="30"/>
      <c r="V8" s="30"/>
    </row>
    <row r="9" spans="1:39" ht="4.5" customHeight="1" thickBot="1" x14ac:dyDescent="0.4">
      <c r="A9" s="30"/>
      <c r="B9" s="30"/>
      <c r="C9" s="30"/>
      <c r="D9" s="30"/>
      <c r="E9" s="30"/>
      <c r="F9" s="30"/>
      <c r="G9" s="30"/>
      <c r="H9" s="30"/>
      <c r="I9" s="30"/>
      <c r="J9" s="30"/>
      <c r="M9" s="30"/>
      <c r="N9" s="30"/>
      <c r="O9" s="30"/>
      <c r="P9" s="30"/>
      <c r="Q9" s="30"/>
      <c r="R9" s="30"/>
      <c r="S9" s="30"/>
      <c r="T9" s="30"/>
      <c r="U9" s="30"/>
      <c r="V9" s="30"/>
      <c r="Z9" s="300" t="s">
        <v>109</v>
      </c>
      <c r="AA9" s="300"/>
      <c r="AB9" s="300"/>
      <c r="AC9" s="300"/>
      <c r="AD9" s="300"/>
      <c r="AE9" s="300"/>
      <c r="AF9" s="300"/>
      <c r="AG9" s="300"/>
      <c r="AH9" s="300"/>
    </row>
    <row r="10" spans="1:39" ht="22.25" customHeight="1" thickBot="1" x14ac:dyDescent="0.4">
      <c r="A10" s="352">
        <v>1</v>
      </c>
      <c r="B10" s="369" t="str">
        <f ca="1">AG13</f>
        <v>4x - 6 - (6x + 1) =</v>
      </c>
      <c r="C10" s="369"/>
      <c r="D10" s="369"/>
      <c r="E10" s="369"/>
      <c r="F10" s="360"/>
      <c r="G10" s="360"/>
      <c r="H10" s="360"/>
      <c r="I10" s="360"/>
      <c r="J10" s="360"/>
      <c r="M10" s="352">
        <v>1</v>
      </c>
      <c r="N10" s="369" t="str">
        <f ca="1">AG13</f>
        <v>4x - 6 - (6x + 1) =</v>
      </c>
      <c r="O10" s="369"/>
      <c r="P10" s="369"/>
      <c r="Q10" s="369"/>
      <c r="R10" s="360"/>
      <c r="S10" s="360"/>
      <c r="T10" s="360"/>
      <c r="U10" s="360"/>
      <c r="V10" s="360"/>
      <c r="Z10" s="300"/>
      <c r="AA10" s="300"/>
      <c r="AB10" s="300"/>
      <c r="AC10" s="300"/>
      <c r="AD10" s="300"/>
      <c r="AE10" s="300"/>
      <c r="AF10" s="300"/>
      <c r="AG10" s="300"/>
      <c r="AH10" s="300"/>
    </row>
    <row r="11" spans="1:39" ht="22.25" customHeight="1" thickBot="1" x14ac:dyDescent="0.4">
      <c r="A11" s="352"/>
      <c r="B11" s="369"/>
      <c r="C11" s="369"/>
      <c r="D11" s="369"/>
      <c r="E11" s="369"/>
      <c r="F11" s="360"/>
      <c r="G11" s="360"/>
      <c r="H11" s="360"/>
      <c r="I11" s="360"/>
      <c r="J11" s="360"/>
      <c r="M11" s="352"/>
      <c r="N11" s="369"/>
      <c r="O11" s="369"/>
      <c r="P11" s="369"/>
      <c r="Q11" s="369"/>
      <c r="R11" s="360"/>
      <c r="S11" s="360"/>
      <c r="T11" s="360"/>
      <c r="U11" s="360"/>
      <c r="V11" s="360"/>
    </row>
    <row r="12" spans="1:39" ht="22.25" customHeight="1" x14ac:dyDescent="0.35">
      <c r="A12" s="348">
        <v>2</v>
      </c>
      <c r="B12" s="362" t="str">
        <f ca="1">AG14</f>
        <v>-4x - 8 - (-x - 9) =</v>
      </c>
      <c r="C12" s="363"/>
      <c r="D12" s="363"/>
      <c r="E12" s="364"/>
      <c r="F12" s="356"/>
      <c r="G12" s="356"/>
      <c r="H12" s="356"/>
      <c r="I12" s="356"/>
      <c r="J12" s="356"/>
      <c r="M12" s="348">
        <v>2</v>
      </c>
      <c r="N12" s="362" t="str">
        <f ca="1">AG14</f>
        <v>-4x - 8 - (-x - 9) =</v>
      </c>
      <c r="O12" s="363"/>
      <c r="P12" s="363"/>
      <c r="Q12" s="364"/>
      <c r="R12" s="356"/>
      <c r="S12" s="356"/>
      <c r="T12" s="356"/>
      <c r="U12" s="356"/>
      <c r="V12" s="356"/>
      <c r="Z12" s="370" t="s">
        <v>134</v>
      </c>
      <c r="AA12" s="371"/>
      <c r="AB12" s="371"/>
      <c r="AC12" s="371"/>
      <c r="AD12" s="371"/>
      <c r="AE12" s="371"/>
      <c r="AF12" s="371"/>
      <c r="AG12" s="371"/>
      <c r="AH12" s="372"/>
      <c r="AI12" s="229"/>
      <c r="AJ12" s="370" t="s">
        <v>135</v>
      </c>
      <c r="AK12" s="371"/>
      <c r="AL12" s="371"/>
      <c r="AM12" s="372"/>
    </row>
    <row r="13" spans="1:39" ht="22.25" customHeight="1" x14ac:dyDescent="0.35">
      <c r="A13" s="348"/>
      <c r="B13" s="365"/>
      <c r="C13" s="366"/>
      <c r="D13" s="366"/>
      <c r="E13" s="367"/>
      <c r="F13" s="356"/>
      <c r="G13" s="356"/>
      <c r="H13" s="356"/>
      <c r="I13" s="356"/>
      <c r="J13" s="356"/>
      <c r="M13" s="348"/>
      <c r="N13" s="365"/>
      <c r="O13" s="366"/>
      <c r="P13" s="366"/>
      <c r="Q13" s="367"/>
      <c r="R13" s="356"/>
      <c r="S13" s="356"/>
      <c r="T13" s="356"/>
      <c r="U13" s="356"/>
      <c r="V13" s="356"/>
      <c r="Z13" s="230">
        <f ca="1">(ROUND(RAND(),0)*2-1)*INT(RANDBETWEEN(1,9))</f>
        <v>4</v>
      </c>
      <c r="AA13" s="231">
        <f ca="1">INT(RAND()*2)+1</f>
        <v>2</v>
      </c>
      <c r="AB13" s="232">
        <f ca="1">INT(RAND()*10)+1</f>
        <v>6</v>
      </c>
      <c r="AC13" s="231">
        <f ca="1">INT(RAND()*2)+1</f>
        <v>2</v>
      </c>
      <c r="AD13" s="232">
        <f ca="1">(ROUND(RAND(),0)*2-1)*INT(RANDBETWEEN(1,9))</f>
        <v>6</v>
      </c>
      <c r="AE13" s="231">
        <f ca="1">INT(RAND()*2)+1</f>
        <v>1</v>
      </c>
      <c r="AF13" s="232">
        <f ca="1">INT(RAND()*10)+1</f>
        <v>1</v>
      </c>
      <c r="AG13" s="229" t="str">
        <f ca="1">CONCATENATE(IF(Z13=1,"",IF(Z13=-1,"-",Z13)),"x ",IF(AA13=1,"+ ","- "),AB13," ",IF(AC13=1,"+ ","- "),"(",IF(AD13=1,"",IF(AD13=-1,"-",AD13)),"x ",IF(AE13=1,"+","-")," ",AF13,")"," =")</f>
        <v>4x - 6 - (6x + 1) =</v>
      </c>
      <c r="AH13" s="233"/>
      <c r="AI13" s="229"/>
      <c r="AJ13" s="234">
        <f ca="1">IF(IF(AC13=1,Z13+AD13,Z13-AD13)=1," ",IF(IF(AC13=1,Z13+AD13,Z13-AD13)=-1,"-",IF(AC13=1,Z13+AD13,Z13-AD13)))</f>
        <v>-2</v>
      </c>
      <c r="AK13" s="229">
        <f ca="1">IF(AA13=1,IF(AC13=AE13,AB13+AF13,AB13-AF13),IF(AC13=AE13,-AB13+AF13,-AB13-AF13))</f>
        <v>-7</v>
      </c>
      <c r="AL13" s="229" t="str">
        <f ca="1">CONCATENATE(IF(AJ13=0,"",CONCATENATE(AJ13,"x ")),IF(AK13=0,"",CONCATENATE(IF(AK13&gt;0,"+ ","- "),ABS(AK13))))</f>
        <v>-2x - 7</v>
      </c>
      <c r="AM13" s="233" t="str">
        <f ca="1">IF(LEFT(AL13,1)="+",RIGHT(AL13,2),AL13)</f>
        <v>-2x - 7</v>
      </c>
    </row>
    <row r="14" spans="1:39" ht="22.25" customHeight="1" x14ac:dyDescent="0.35">
      <c r="A14" s="345">
        <v>3</v>
      </c>
      <c r="B14" s="373" t="str">
        <f ca="1">AG15</f>
        <v>-7x + 3 - (x + 10) =</v>
      </c>
      <c r="C14" s="374"/>
      <c r="D14" s="374"/>
      <c r="E14" s="375"/>
      <c r="F14" s="358"/>
      <c r="G14" s="358"/>
      <c r="H14" s="358"/>
      <c r="I14" s="358"/>
      <c r="J14" s="358"/>
      <c r="M14" s="345">
        <v>3</v>
      </c>
      <c r="N14" s="373" t="str">
        <f ca="1">AG15</f>
        <v>-7x + 3 - (x + 10) =</v>
      </c>
      <c r="O14" s="374"/>
      <c r="P14" s="374"/>
      <c r="Q14" s="375"/>
      <c r="R14" s="358"/>
      <c r="S14" s="358"/>
      <c r="T14" s="358"/>
      <c r="U14" s="358"/>
      <c r="V14" s="358"/>
      <c r="Z14" s="230">
        <f t="shared" ref="Z14:Z22" ca="1" si="0">(ROUND(RAND(),0)*2-1)*INT(RANDBETWEEN(1,9))</f>
        <v>-4</v>
      </c>
      <c r="AA14" s="231">
        <f t="shared" ref="AA14:AA22" ca="1" si="1">INT(RAND()*2)+1</f>
        <v>2</v>
      </c>
      <c r="AB14" s="232">
        <f t="shared" ref="AB14:AB22" ca="1" si="2">INT(RAND()*10)+1</f>
        <v>8</v>
      </c>
      <c r="AC14" s="231">
        <f t="shared" ref="AC14:AC22" ca="1" si="3">INT(RAND()*2)+1</f>
        <v>2</v>
      </c>
      <c r="AD14" s="232">
        <f t="shared" ref="AD14:AD22" ca="1" si="4">(ROUND(RAND(),0)*2-1)*INT(RANDBETWEEN(1,9))</f>
        <v>-1</v>
      </c>
      <c r="AE14" s="231">
        <f t="shared" ref="AE14:AE22" ca="1" si="5">INT(RAND()*2)+1</f>
        <v>2</v>
      </c>
      <c r="AF14" s="232">
        <f t="shared" ref="AF14:AF22" ca="1" si="6">INT(RAND()*10)+1</f>
        <v>9</v>
      </c>
      <c r="AG14" s="229" t="str">
        <f t="shared" ref="AG14:AG22" ca="1" si="7">CONCATENATE(IF(Z14=1,"",IF(Z14=-1,"-",Z14)),"x ",IF(AA14=1,"+ ","- "),AB14," ",IF(AC14=1,"+ ","- "),"(",IF(AD14=1,"",IF(AD14=-1,"-",AD14)),"x ",IF(AE14=1,"+","-")," ",AF14,")"," =")</f>
        <v>-4x - 8 - (-x - 9) =</v>
      </c>
      <c r="AH14" s="233"/>
      <c r="AI14" s="229"/>
      <c r="AJ14" s="234">
        <f t="shared" ref="AJ14:AJ22" ca="1" si="8">IF(IF(AC14=1,Z14+AD14,Z14-AD14)=1," ",IF(IF(AC14=1,Z14+AD14,Z14-AD14)=-1,"-",IF(AC14=1,Z14+AD14,Z14-AD14)))</f>
        <v>-3</v>
      </c>
      <c r="AK14" s="229">
        <f t="shared" ref="AK14:AK22" ca="1" si="9">IF(AA14=1,IF(AC14=AE14,AB14+AF14,AB14-AF14),IF(AC14=AE14,-AB14+AF14,-AB14-AF14))</f>
        <v>1</v>
      </c>
      <c r="AL14" s="229" t="str">
        <f t="shared" ref="AL14:AL22" ca="1" si="10">CONCATENATE(IF(AJ14=0,"",CONCATENATE(AJ14,"x ")),IF(AK14=0,"",CONCATENATE(IF(AK14&gt;0,"+ ","- "),ABS(AK14))))</f>
        <v>-3x + 1</v>
      </c>
      <c r="AM14" s="233" t="str">
        <f t="shared" ref="AM14:AM22" ca="1" si="11">IF(LEFT(AL14,1)="+",RIGHT(AL14,2),AL14)</f>
        <v>-3x + 1</v>
      </c>
    </row>
    <row r="15" spans="1:39" ht="22.25" customHeight="1" x14ac:dyDescent="0.35">
      <c r="A15" s="345"/>
      <c r="B15" s="376"/>
      <c r="C15" s="377"/>
      <c r="D15" s="377"/>
      <c r="E15" s="378"/>
      <c r="F15" s="358"/>
      <c r="G15" s="358"/>
      <c r="H15" s="358"/>
      <c r="I15" s="358"/>
      <c r="J15" s="358"/>
      <c r="M15" s="345"/>
      <c r="N15" s="376"/>
      <c r="O15" s="377"/>
      <c r="P15" s="377"/>
      <c r="Q15" s="378"/>
      <c r="R15" s="358"/>
      <c r="S15" s="358"/>
      <c r="T15" s="358"/>
      <c r="U15" s="358"/>
      <c r="V15" s="358"/>
      <c r="Z15" s="230">
        <f t="shared" ca="1" si="0"/>
        <v>-7</v>
      </c>
      <c r="AA15" s="231">
        <f t="shared" ca="1" si="1"/>
        <v>1</v>
      </c>
      <c r="AB15" s="232">
        <f t="shared" ca="1" si="2"/>
        <v>3</v>
      </c>
      <c r="AC15" s="231">
        <f t="shared" ca="1" si="3"/>
        <v>2</v>
      </c>
      <c r="AD15" s="232">
        <f t="shared" ca="1" si="4"/>
        <v>1</v>
      </c>
      <c r="AE15" s="231">
        <f t="shared" ca="1" si="5"/>
        <v>1</v>
      </c>
      <c r="AF15" s="232">
        <f t="shared" ca="1" si="6"/>
        <v>10</v>
      </c>
      <c r="AG15" s="229" t="str">
        <f t="shared" ca="1" si="7"/>
        <v>-7x + 3 - (x + 10) =</v>
      </c>
      <c r="AH15" s="233"/>
      <c r="AI15" s="229"/>
      <c r="AJ15" s="234">
        <f t="shared" ca="1" si="8"/>
        <v>-8</v>
      </c>
      <c r="AK15" s="229">
        <f t="shared" ca="1" si="9"/>
        <v>-7</v>
      </c>
      <c r="AL15" s="229" t="str">
        <f t="shared" ca="1" si="10"/>
        <v>-8x - 7</v>
      </c>
      <c r="AM15" s="233" t="str">
        <f t="shared" ca="1" si="11"/>
        <v>-8x - 7</v>
      </c>
    </row>
    <row r="16" spans="1:39" ht="22.25" customHeight="1" x14ac:dyDescent="0.35">
      <c r="A16" s="348">
        <v>4</v>
      </c>
      <c r="B16" s="362" t="str">
        <f ca="1">AG16</f>
        <v>-9x - 2 - (4x - 3) =</v>
      </c>
      <c r="C16" s="363"/>
      <c r="D16" s="363"/>
      <c r="E16" s="364"/>
      <c r="F16" s="356"/>
      <c r="G16" s="356"/>
      <c r="H16" s="356"/>
      <c r="I16" s="356"/>
      <c r="J16" s="356"/>
      <c r="M16" s="348">
        <v>4</v>
      </c>
      <c r="N16" s="362" t="str">
        <f ca="1">AG16</f>
        <v>-9x - 2 - (4x - 3) =</v>
      </c>
      <c r="O16" s="363"/>
      <c r="P16" s="363"/>
      <c r="Q16" s="364"/>
      <c r="R16" s="356"/>
      <c r="S16" s="356"/>
      <c r="T16" s="356"/>
      <c r="U16" s="356"/>
      <c r="V16" s="356"/>
      <c r="Z16" s="230">
        <f t="shared" ca="1" si="0"/>
        <v>-9</v>
      </c>
      <c r="AA16" s="231">
        <f t="shared" ca="1" si="1"/>
        <v>2</v>
      </c>
      <c r="AB16" s="232">
        <f t="shared" ca="1" si="2"/>
        <v>2</v>
      </c>
      <c r="AC16" s="231">
        <f t="shared" ca="1" si="3"/>
        <v>2</v>
      </c>
      <c r="AD16" s="232">
        <f t="shared" ca="1" si="4"/>
        <v>4</v>
      </c>
      <c r="AE16" s="231">
        <f t="shared" ca="1" si="5"/>
        <v>2</v>
      </c>
      <c r="AF16" s="232">
        <f t="shared" ca="1" si="6"/>
        <v>3</v>
      </c>
      <c r="AG16" s="229" t="str">
        <f t="shared" ca="1" si="7"/>
        <v>-9x - 2 - (4x - 3) =</v>
      </c>
      <c r="AH16" s="233"/>
      <c r="AI16" s="229"/>
      <c r="AJ16" s="234">
        <f t="shared" ca="1" si="8"/>
        <v>-13</v>
      </c>
      <c r="AK16" s="229">
        <f t="shared" ca="1" si="9"/>
        <v>1</v>
      </c>
      <c r="AL16" s="229" t="str">
        <f t="shared" ca="1" si="10"/>
        <v>-13x + 1</v>
      </c>
      <c r="AM16" s="233" t="str">
        <f t="shared" ca="1" si="11"/>
        <v>-13x + 1</v>
      </c>
    </row>
    <row r="17" spans="1:39" ht="22.25" customHeight="1" x14ac:dyDescent="0.35">
      <c r="A17" s="348"/>
      <c r="B17" s="365"/>
      <c r="C17" s="366"/>
      <c r="D17" s="366"/>
      <c r="E17" s="367"/>
      <c r="F17" s="356"/>
      <c r="G17" s="356"/>
      <c r="H17" s="356"/>
      <c r="I17" s="356"/>
      <c r="J17" s="356"/>
      <c r="M17" s="348"/>
      <c r="N17" s="365"/>
      <c r="O17" s="366"/>
      <c r="P17" s="366"/>
      <c r="Q17" s="367"/>
      <c r="R17" s="356"/>
      <c r="S17" s="356"/>
      <c r="T17" s="356"/>
      <c r="U17" s="356"/>
      <c r="V17" s="356"/>
      <c r="Z17" s="230">
        <f t="shared" ca="1" si="0"/>
        <v>-2</v>
      </c>
      <c r="AA17" s="231">
        <f t="shared" ca="1" si="1"/>
        <v>1</v>
      </c>
      <c r="AB17" s="232">
        <f t="shared" ca="1" si="2"/>
        <v>3</v>
      </c>
      <c r="AC17" s="231">
        <f t="shared" ca="1" si="3"/>
        <v>2</v>
      </c>
      <c r="AD17" s="232">
        <f t="shared" ca="1" si="4"/>
        <v>-4</v>
      </c>
      <c r="AE17" s="231">
        <f t="shared" ca="1" si="5"/>
        <v>1</v>
      </c>
      <c r="AF17" s="232">
        <f t="shared" ca="1" si="6"/>
        <v>4</v>
      </c>
      <c r="AG17" s="229" t="str">
        <f t="shared" ca="1" si="7"/>
        <v>-2x + 3 - (-4x + 4) =</v>
      </c>
      <c r="AH17" s="233"/>
      <c r="AI17" s="229"/>
      <c r="AJ17" s="234">
        <f t="shared" ca="1" si="8"/>
        <v>2</v>
      </c>
      <c r="AK17" s="229">
        <f t="shared" ca="1" si="9"/>
        <v>-1</v>
      </c>
      <c r="AL17" s="229" t="str">
        <f t="shared" ca="1" si="10"/>
        <v>2x - 1</v>
      </c>
      <c r="AM17" s="233" t="str">
        <f t="shared" ca="1" si="11"/>
        <v>2x - 1</v>
      </c>
    </row>
    <row r="18" spans="1:39" ht="22.25" customHeight="1" x14ac:dyDescent="0.35">
      <c r="A18" s="345">
        <v>5</v>
      </c>
      <c r="B18" s="373" t="str">
        <f ca="1">AG17</f>
        <v>-2x + 3 - (-4x + 4) =</v>
      </c>
      <c r="C18" s="374"/>
      <c r="D18" s="374"/>
      <c r="E18" s="375"/>
      <c r="F18" s="358"/>
      <c r="G18" s="358"/>
      <c r="H18" s="358"/>
      <c r="I18" s="358"/>
      <c r="J18" s="358"/>
      <c r="M18" s="345">
        <v>5</v>
      </c>
      <c r="N18" s="373" t="str">
        <f ca="1">AG17</f>
        <v>-2x + 3 - (-4x + 4) =</v>
      </c>
      <c r="O18" s="374"/>
      <c r="P18" s="374"/>
      <c r="Q18" s="375"/>
      <c r="R18" s="358"/>
      <c r="S18" s="358"/>
      <c r="T18" s="358"/>
      <c r="U18" s="358"/>
      <c r="V18" s="358"/>
      <c r="Z18" s="230">
        <f t="shared" ca="1" si="0"/>
        <v>-6</v>
      </c>
      <c r="AA18" s="231">
        <f t="shared" ca="1" si="1"/>
        <v>2</v>
      </c>
      <c r="AB18" s="232">
        <f t="shared" ca="1" si="2"/>
        <v>7</v>
      </c>
      <c r="AC18" s="231">
        <f t="shared" ca="1" si="3"/>
        <v>2</v>
      </c>
      <c r="AD18" s="232">
        <f t="shared" ca="1" si="4"/>
        <v>-6</v>
      </c>
      <c r="AE18" s="231">
        <f t="shared" ca="1" si="5"/>
        <v>1</v>
      </c>
      <c r="AF18" s="232">
        <f t="shared" ca="1" si="6"/>
        <v>3</v>
      </c>
      <c r="AG18" s="229" t="str">
        <f t="shared" ca="1" si="7"/>
        <v>-6x - 7 - (-6x + 3) =</v>
      </c>
      <c r="AH18" s="233"/>
      <c r="AI18" s="229"/>
      <c r="AJ18" s="234">
        <f t="shared" ca="1" si="8"/>
        <v>0</v>
      </c>
      <c r="AK18" s="229">
        <f t="shared" ca="1" si="9"/>
        <v>-10</v>
      </c>
      <c r="AL18" s="229" t="str">
        <f t="shared" ca="1" si="10"/>
        <v>- 10</v>
      </c>
      <c r="AM18" s="233" t="str">
        <f t="shared" ca="1" si="11"/>
        <v>- 10</v>
      </c>
    </row>
    <row r="19" spans="1:39" ht="22.25" customHeight="1" x14ac:dyDescent="0.35">
      <c r="A19" s="345"/>
      <c r="B19" s="376"/>
      <c r="C19" s="377"/>
      <c r="D19" s="377"/>
      <c r="E19" s="378"/>
      <c r="F19" s="358"/>
      <c r="G19" s="358"/>
      <c r="H19" s="358"/>
      <c r="I19" s="358"/>
      <c r="J19" s="358"/>
      <c r="M19" s="345"/>
      <c r="N19" s="376"/>
      <c r="O19" s="377"/>
      <c r="P19" s="377"/>
      <c r="Q19" s="378"/>
      <c r="R19" s="358"/>
      <c r="S19" s="358"/>
      <c r="T19" s="358"/>
      <c r="U19" s="358"/>
      <c r="V19" s="358"/>
      <c r="Z19" s="230">
        <f t="shared" ca="1" si="0"/>
        <v>-3</v>
      </c>
      <c r="AA19" s="231">
        <f t="shared" ca="1" si="1"/>
        <v>2</v>
      </c>
      <c r="AB19" s="232">
        <f t="shared" ca="1" si="2"/>
        <v>3</v>
      </c>
      <c r="AC19" s="231">
        <f t="shared" ca="1" si="3"/>
        <v>1</v>
      </c>
      <c r="AD19" s="232">
        <f t="shared" ca="1" si="4"/>
        <v>-2</v>
      </c>
      <c r="AE19" s="231">
        <f t="shared" ca="1" si="5"/>
        <v>2</v>
      </c>
      <c r="AF19" s="232">
        <f t="shared" ca="1" si="6"/>
        <v>9</v>
      </c>
      <c r="AG19" s="229" t="str">
        <f t="shared" ca="1" si="7"/>
        <v>-3x - 3 + (-2x - 9) =</v>
      </c>
      <c r="AH19" s="233"/>
      <c r="AI19" s="229"/>
      <c r="AJ19" s="234">
        <f t="shared" ca="1" si="8"/>
        <v>-5</v>
      </c>
      <c r="AK19" s="229">
        <f t="shared" ca="1" si="9"/>
        <v>-12</v>
      </c>
      <c r="AL19" s="229" t="str">
        <f t="shared" ca="1" si="10"/>
        <v>-5x - 12</v>
      </c>
      <c r="AM19" s="233" t="str">
        <f t="shared" ca="1" si="11"/>
        <v>-5x - 12</v>
      </c>
    </row>
    <row r="20" spans="1:39" ht="22.25" customHeight="1" x14ac:dyDescent="0.35">
      <c r="A20" s="348">
        <v>6</v>
      </c>
      <c r="B20" s="362" t="str">
        <f ca="1">AG18</f>
        <v>-6x - 7 - (-6x + 3) =</v>
      </c>
      <c r="C20" s="363"/>
      <c r="D20" s="363"/>
      <c r="E20" s="364"/>
      <c r="F20" s="356"/>
      <c r="G20" s="356"/>
      <c r="H20" s="356"/>
      <c r="I20" s="356"/>
      <c r="J20" s="356"/>
      <c r="M20" s="348">
        <v>6</v>
      </c>
      <c r="N20" s="362" t="str">
        <f ca="1">AG18</f>
        <v>-6x - 7 - (-6x + 3) =</v>
      </c>
      <c r="O20" s="363"/>
      <c r="P20" s="363"/>
      <c r="Q20" s="364"/>
      <c r="R20" s="356"/>
      <c r="S20" s="356"/>
      <c r="T20" s="356"/>
      <c r="U20" s="356"/>
      <c r="V20" s="356"/>
      <c r="Z20" s="230">
        <f t="shared" ca="1" si="0"/>
        <v>8</v>
      </c>
      <c r="AA20" s="231">
        <f t="shared" ca="1" si="1"/>
        <v>1</v>
      </c>
      <c r="AB20" s="232">
        <f t="shared" ca="1" si="2"/>
        <v>6</v>
      </c>
      <c r="AC20" s="231">
        <f t="shared" ca="1" si="3"/>
        <v>1</v>
      </c>
      <c r="AD20" s="232">
        <f t="shared" ca="1" si="4"/>
        <v>-8</v>
      </c>
      <c r="AE20" s="231">
        <f t="shared" ca="1" si="5"/>
        <v>1</v>
      </c>
      <c r="AF20" s="232">
        <f t="shared" ca="1" si="6"/>
        <v>5</v>
      </c>
      <c r="AG20" s="229" t="str">
        <f t="shared" ca="1" si="7"/>
        <v>8x + 6 + (-8x + 5) =</v>
      </c>
      <c r="AH20" s="233"/>
      <c r="AI20" s="229"/>
      <c r="AJ20" s="234">
        <f t="shared" ca="1" si="8"/>
        <v>0</v>
      </c>
      <c r="AK20" s="229">
        <f t="shared" ca="1" si="9"/>
        <v>11</v>
      </c>
      <c r="AL20" s="229" t="str">
        <f t="shared" ca="1" si="10"/>
        <v>+ 11</v>
      </c>
      <c r="AM20" s="233" t="str">
        <f t="shared" ca="1" si="11"/>
        <v>11</v>
      </c>
    </row>
    <row r="21" spans="1:39" ht="22.25" customHeight="1" x14ac:dyDescent="0.35">
      <c r="A21" s="348"/>
      <c r="B21" s="365"/>
      <c r="C21" s="366"/>
      <c r="D21" s="366"/>
      <c r="E21" s="367"/>
      <c r="F21" s="356"/>
      <c r="G21" s="356"/>
      <c r="H21" s="356"/>
      <c r="I21" s="356"/>
      <c r="J21" s="356"/>
      <c r="M21" s="348"/>
      <c r="N21" s="365"/>
      <c r="O21" s="366"/>
      <c r="P21" s="366"/>
      <c r="Q21" s="367"/>
      <c r="R21" s="356"/>
      <c r="S21" s="356"/>
      <c r="T21" s="356"/>
      <c r="U21" s="356"/>
      <c r="V21" s="356"/>
      <c r="Z21" s="230">
        <f t="shared" ca="1" si="0"/>
        <v>3</v>
      </c>
      <c r="AA21" s="231">
        <f t="shared" ca="1" si="1"/>
        <v>2</v>
      </c>
      <c r="AB21" s="232">
        <f t="shared" ca="1" si="2"/>
        <v>6</v>
      </c>
      <c r="AC21" s="231">
        <f t="shared" ca="1" si="3"/>
        <v>1</v>
      </c>
      <c r="AD21" s="232">
        <f t="shared" ca="1" si="4"/>
        <v>-6</v>
      </c>
      <c r="AE21" s="231">
        <f t="shared" ca="1" si="5"/>
        <v>2</v>
      </c>
      <c r="AF21" s="232">
        <f t="shared" ca="1" si="6"/>
        <v>6</v>
      </c>
      <c r="AG21" s="229" t="str">
        <f t="shared" ca="1" si="7"/>
        <v>3x - 6 + (-6x - 6) =</v>
      </c>
      <c r="AH21" s="233"/>
      <c r="AI21" s="229"/>
      <c r="AJ21" s="234">
        <f t="shared" ca="1" si="8"/>
        <v>-3</v>
      </c>
      <c r="AK21" s="229">
        <f t="shared" ca="1" si="9"/>
        <v>-12</v>
      </c>
      <c r="AL21" s="229" t="str">
        <f t="shared" ca="1" si="10"/>
        <v>-3x - 12</v>
      </c>
      <c r="AM21" s="233" t="str">
        <f t="shared" ca="1" si="11"/>
        <v>-3x - 12</v>
      </c>
    </row>
    <row r="22" spans="1:39" ht="22.25" customHeight="1" thickBot="1" x14ac:dyDescent="0.4">
      <c r="A22" s="345">
        <v>7</v>
      </c>
      <c r="B22" s="373" t="str">
        <f ca="1">AG19</f>
        <v>-3x - 3 + (-2x - 9) =</v>
      </c>
      <c r="C22" s="374"/>
      <c r="D22" s="374"/>
      <c r="E22" s="375"/>
      <c r="F22" s="358"/>
      <c r="G22" s="358"/>
      <c r="H22" s="358"/>
      <c r="I22" s="358"/>
      <c r="J22" s="358"/>
      <c r="M22" s="345">
        <v>7</v>
      </c>
      <c r="N22" s="373" t="str">
        <f ca="1">AG19</f>
        <v>-3x - 3 + (-2x - 9) =</v>
      </c>
      <c r="O22" s="374"/>
      <c r="P22" s="374"/>
      <c r="Q22" s="375"/>
      <c r="R22" s="358"/>
      <c r="S22" s="358"/>
      <c r="T22" s="358"/>
      <c r="U22" s="358"/>
      <c r="V22" s="358"/>
      <c r="Z22" s="235">
        <f t="shared" ca="1" si="0"/>
        <v>6</v>
      </c>
      <c r="AA22" s="236">
        <f t="shared" ca="1" si="1"/>
        <v>2</v>
      </c>
      <c r="AB22" s="237">
        <f t="shared" ca="1" si="2"/>
        <v>2</v>
      </c>
      <c r="AC22" s="236">
        <f t="shared" ca="1" si="3"/>
        <v>1</v>
      </c>
      <c r="AD22" s="237">
        <f t="shared" ca="1" si="4"/>
        <v>-7</v>
      </c>
      <c r="AE22" s="236">
        <f t="shared" ca="1" si="5"/>
        <v>2</v>
      </c>
      <c r="AF22" s="237">
        <f t="shared" ca="1" si="6"/>
        <v>3</v>
      </c>
      <c r="AG22" s="238" t="str">
        <f t="shared" ca="1" si="7"/>
        <v>6x - 2 + (-7x - 3) =</v>
      </c>
      <c r="AH22" s="239"/>
      <c r="AI22" s="229"/>
      <c r="AJ22" s="240" t="str">
        <f t="shared" ca="1" si="8"/>
        <v>-</v>
      </c>
      <c r="AK22" s="238">
        <f t="shared" ca="1" si="9"/>
        <v>-5</v>
      </c>
      <c r="AL22" s="238" t="str">
        <f t="shared" ca="1" si="10"/>
        <v>-x - 5</v>
      </c>
      <c r="AM22" s="239" t="str">
        <f t="shared" ca="1" si="11"/>
        <v>-x - 5</v>
      </c>
    </row>
    <row r="23" spans="1:39" ht="22.25" customHeight="1" x14ac:dyDescent="0.35">
      <c r="A23" s="345"/>
      <c r="B23" s="376"/>
      <c r="C23" s="377"/>
      <c r="D23" s="377"/>
      <c r="E23" s="378"/>
      <c r="F23" s="358"/>
      <c r="G23" s="358"/>
      <c r="H23" s="358"/>
      <c r="I23" s="358"/>
      <c r="J23" s="358"/>
      <c r="M23" s="345"/>
      <c r="N23" s="376"/>
      <c r="O23" s="377"/>
      <c r="P23" s="377"/>
      <c r="Q23" s="378"/>
      <c r="R23" s="358"/>
      <c r="S23" s="358"/>
      <c r="T23" s="358"/>
      <c r="U23" s="358"/>
      <c r="V23" s="358"/>
    </row>
    <row r="24" spans="1:39" ht="22.25" customHeight="1" x14ac:dyDescent="0.35">
      <c r="A24" s="348">
        <v>8</v>
      </c>
      <c r="B24" s="362" t="str">
        <f ca="1">AG20</f>
        <v>8x + 6 + (-8x + 5) =</v>
      </c>
      <c r="C24" s="363"/>
      <c r="D24" s="363"/>
      <c r="E24" s="364"/>
      <c r="F24" s="356"/>
      <c r="G24" s="356"/>
      <c r="H24" s="356"/>
      <c r="I24" s="356"/>
      <c r="J24" s="356"/>
      <c r="M24" s="348">
        <v>8</v>
      </c>
      <c r="N24" s="362" t="str">
        <f ca="1">AG20</f>
        <v>8x + 6 + (-8x + 5) =</v>
      </c>
      <c r="O24" s="363"/>
      <c r="P24" s="363"/>
      <c r="Q24" s="364"/>
      <c r="R24" s="356"/>
      <c r="S24" s="356"/>
      <c r="T24" s="356"/>
      <c r="U24" s="356"/>
      <c r="V24" s="356"/>
    </row>
    <row r="25" spans="1:39" ht="22.25" customHeight="1" x14ac:dyDescent="0.35">
      <c r="A25" s="348"/>
      <c r="B25" s="365"/>
      <c r="C25" s="366"/>
      <c r="D25" s="366"/>
      <c r="E25" s="367"/>
      <c r="F25" s="356"/>
      <c r="G25" s="356"/>
      <c r="H25" s="356"/>
      <c r="I25" s="356"/>
      <c r="J25" s="356"/>
      <c r="M25" s="348"/>
      <c r="N25" s="365"/>
      <c r="O25" s="366"/>
      <c r="P25" s="366"/>
      <c r="Q25" s="367"/>
      <c r="R25" s="356"/>
      <c r="S25" s="356"/>
      <c r="T25" s="356"/>
      <c r="U25" s="356"/>
      <c r="V25" s="356"/>
    </row>
    <row r="26" spans="1:39" ht="22.25" customHeight="1" x14ac:dyDescent="0.35">
      <c r="A26" s="345">
        <v>9</v>
      </c>
      <c r="B26" s="373" t="str">
        <f ca="1">AG21</f>
        <v>3x - 6 + (-6x - 6) =</v>
      </c>
      <c r="C26" s="374"/>
      <c r="D26" s="374"/>
      <c r="E26" s="375"/>
      <c r="F26" s="358"/>
      <c r="G26" s="358"/>
      <c r="H26" s="358"/>
      <c r="I26" s="358"/>
      <c r="J26" s="358"/>
      <c r="M26" s="345">
        <v>9</v>
      </c>
      <c r="N26" s="373" t="str">
        <f ca="1">AG21</f>
        <v>3x - 6 + (-6x - 6) =</v>
      </c>
      <c r="O26" s="374"/>
      <c r="P26" s="374"/>
      <c r="Q26" s="375"/>
      <c r="R26" s="358"/>
      <c r="S26" s="358"/>
      <c r="T26" s="358"/>
      <c r="U26" s="358"/>
      <c r="V26" s="358"/>
    </row>
    <row r="27" spans="1:39" ht="22.25" customHeight="1" x14ac:dyDescent="0.35">
      <c r="A27" s="345"/>
      <c r="B27" s="376"/>
      <c r="C27" s="377"/>
      <c r="D27" s="377"/>
      <c r="E27" s="378"/>
      <c r="F27" s="358"/>
      <c r="G27" s="358"/>
      <c r="H27" s="358"/>
      <c r="I27" s="358"/>
      <c r="J27" s="358"/>
      <c r="M27" s="345"/>
      <c r="N27" s="376"/>
      <c r="O27" s="377"/>
      <c r="P27" s="377"/>
      <c r="Q27" s="378"/>
      <c r="R27" s="358"/>
      <c r="S27" s="358"/>
      <c r="T27" s="358"/>
      <c r="U27" s="358"/>
      <c r="V27" s="358"/>
    </row>
    <row r="28" spans="1:39" ht="22.25" customHeight="1" x14ac:dyDescent="0.35">
      <c r="A28" s="348">
        <v>10</v>
      </c>
      <c r="B28" s="362" t="str">
        <f ca="1">AG22</f>
        <v>6x - 2 + (-7x - 3) =</v>
      </c>
      <c r="C28" s="363"/>
      <c r="D28" s="363"/>
      <c r="E28" s="364"/>
      <c r="F28" s="356"/>
      <c r="G28" s="356"/>
      <c r="H28" s="356"/>
      <c r="I28" s="356"/>
      <c r="J28" s="356"/>
      <c r="M28" s="348">
        <v>10</v>
      </c>
      <c r="N28" s="362" t="str">
        <f ca="1">AG22</f>
        <v>6x - 2 + (-7x - 3) =</v>
      </c>
      <c r="O28" s="363"/>
      <c r="P28" s="363"/>
      <c r="Q28" s="364"/>
      <c r="R28" s="356"/>
      <c r="S28" s="356"/>
      <c r="T28" s="356"/>
      <c r="U28" s="356"/>
      <c r="V28" s="356"/>
    </row>
    <row r="29" spans="1:39" ht="22.25" customHeight="1" x14ac:dyDescent="0.35">
      <c r="A29" s="348"/>
      <c r="B29" s="365"/>
      <c r="C29" s="366"/>
      <c r="D29" s="366"/>
      <c r="E29" s="367"/>
      <c r="F29" s="356"/>
      <c r="G29" s="356"/>
      <c r="H29" s="356"/>
      <c r="I29" s="356"/>
      <c r="J29" s="356"/>
      <c r="M29" s="348"/>
      <c r="N29" s="365"/>
      <c r="O29" s="366"/>
      <c r="P29" s="366"/>
      <c r="Q29" s="367"/>
      <c r="R29" s="356"/>
      <c r="S29" s="356"/>
      <c r="T29" s="356"/>
      <c r="U29" s="356"/>
      <c r="V29" s="356"/>
    </row>
    <row r="30" spans="1:39" ht="9.9499999999999993" customHeight="1" x14ac:dyDescent="0.35"/>
    <row r="31" spans="1:39" ht="22.9" customHeight="1" thickBot="1" x14ac:dyDescent="0.4">
      <c r="L31"/>
    </row>
    <row r="32" spans="1:39" s="241" customFormat="1" ht="27.75" customHeight="1" thickTop="1" x14ac:dyDescent="0.35"/>
    <row r="33" spans="1:22" ht="12.75" customHeight="1" x14ac:dyDescent="0.35">
      <c r="A33" s="30"/>
      <c r="B33" s="55" t="s">
        <v>140</v>
      </c>
      <c r="C33" s="55"/>
      <c r="D33" s="30"/>
      <c r="E33" s="30"/>
      <c r="F33" s="30"/>
      <c r="G33" s="55" t="s">
        <v>12</v>
      </c>
      <c r="H33" s="30"/>
      <c r="I33" s="30"/>
      <c r="J33" s="30"/>
      <c r="M33" s="30"/>
      <c r="N33" s="55" t="s">
        <v>140</v>
      </c>
      <c r="O33" s="55"/>
      <c r="P33" s="30"/>
      <c r="Q33" s="30"/>
      <c r="R33" s="30"/>
      <c r="S33" s="55" t="s">
        <v>12</v>
      </c>
      <c r="T33" s="30"/>
      <c r="U33" s="30"/>
      <c r="V33" s="30"/>
    </row>
    <row r="34" spans="1:22" ht="12.75" customHeight="1" thickBot="1" x14ac:dyDescent="0.4">
      <c r="A34" s="30"/>
      <c r="B34" s="30"/>
      <c r="C34" s="30"/>
      <c r="D34" s="30"/>
      <c r="E34" s="30"/>
      <c r="F34" s="30"/>
      <c r="G34" s="30"/>
      <c r="H34" s="30"/>
      <c r="I34" s="30"/>
      <c r="J34" s="30"/>
      <c r="M34" s="30"/>
      <c r="N34" s="30"/>
      <c r="O34" s="30"/>
      <c r="P34" s="30"/>
      <c r="Q34" s="30"/>
      <c r="R34" s="30"/>
      <c r="S34" s="30"/>
      <c r="T34" s="30"/>
      <c r="U34" s="30"/>
      <c r="V34" s="30"/>
    </row>
    <row r="35" spans="1:22" ht="12.75" customHeight="1" thickBot="1" x14ac:dyDescent="0.4">
      <c r="A35" s="368" t="s">
        <v>133</v>
      </c>
      <c r="B35" s="368"/>
      <c r="C35" s="368"/>
      <c r="D35" s="368"/>
      <c r="E35" s="368"/>
      <c r="F35" s="368"/>
      <c r="G35" s="368"/>
      <c r="H35" s="368"/>
      <c r="I35" s="368"/>
      <c r="J35" s="368"/>
      <c r="M35" s="368" t="s">
        <v>133</v>
      </c>
      <c r="N35" s="368"/>
      <c r="O35" s="368"/>
      <c r="P35" s="368"/>
      <c r="Q35" s="368"/>
      <c r="R35" s="368"/>
      <c r="S35" s="368"/>
      <c r="T35" s="368"/>
      <c r="U35" s="368"/>
      <c r="V35" s="368"/>
    </row>
    <row r="36" spans="1:22" ht="12.75" customHeight="1" thickBot="1" x14ac:dyDescent="0.4">
      <c r="A36" s="368"/>
      <c r="B36" s="368"/>
      <c r="C36" s="368"/>
      <c r="D36" s="368"/>
      <c r="E36" s="368"/>
      <c r="F36" s="368"/>
      <c r="G36" s="368"/>
      <c r="H36" s="368"/>
      <c r="I36" s="368"/>
      <c r="J36" s="368"/>
      <c r="M36" s="368"/>
      <c r="N36" s="368"/>
      <c r="O36" s="368"/>
      <c r="P36" s="368"/>
      <c r="Q36" s="368"/>
      <c r="R36" s="368"/>
      <c r="S36" s="368"/>
      <c r="T36" s="368"/>
      <c r="U36" s="368"/>
      <c r="V36" s="368"/>
    </row>
    <row r="37" spans="1:22" ht="12.75" customHeight="1" thickBot="1" x14ac:dyDescent="0.4">
      <c r="A37" s="368"/>
      <c r="B37" s="368"/>
      <c r="C37" s="368"/>
      <c r="D37" s="368"/>
      <c r="E37" s="368"/>
      <c r="F37" s="368"/>
      <c r="G37" s="368"/>
      <c r="H37" s="368"/>
      <c r="I37" s="368"/>
      <c r="J37" s="368"/>
      <c r="M37" s="368"/>
      <c r="N37" s="368"/>
      <c r="O37" s="368"/>
      <c r="P37" s="368"/>
      <c r="Q37" s="368"/>
      <c r="R37" s="368"/>
      <c r="S37" s="368"/>
      <c r="T37" s="368"/>
      <c r="U37" s="368"/>
      <c r="V37" s="368"/>
    </row>
    <row r="38" spans="1:22" ht="12.75" customHeight="1" thickBot="1" x14ac:dyDescent="0.4">
      <c r="A38" s="368"/>
      <c r="B38" s="368"/>
      <c r="C38" s="368"/>
      <c r="D38" s="368"/>
      <c r="E38" s="368"/>
      <c r="F38" s="368"/>
      <c r="G38" s="368"/>
      <c r="H38" s="368"/>
      <c r="I38" s="368"/>
      <c r="J38" s="368"/>
      <c r="M38" s="368"/>
      <c r="N38" s="368"/>
      <c r="O38" s="368"/>
      <c r="P38" s="368"/>
      <c r="Q38" s="368"/>
      <c r="R38" s="368"/>
      <c r="S38" s="368"/>
      <c r="T38" s="368"/>
      <c r="U38" s="368"/>
      <c r="V38" s="368"/>
    </row>
    <row r="39" spans="1:22" ht="3" customHeight="1" x14ac:dyDescent="0.35">
      <c r="A39" s="30"/>
      <c r="B39" s="30"/>
      <c r="C39" s="30"/>
      <c r="D39" s="30"/>
      <c r="E39" s="30"/>
      <c r="F39" s="30"/>
      <c r="G39" s="30"/>
      <c r="H39" s="30"/>
      <c r="I39" s="30"/>
      <c r="J39" s="30"/>
      <c r="M39" s="30"/>
      <c r="N39" s="30"/>
      <c r="O39" s="30"/>
      <c r="P39" s="30"/>
      <c r="Q39" s="30"/>
      <c r="R39" s="30"/>
      <c r="S39" s="30"/>
      <c r="T39" s="30"/>
      <c r="U39" s="30"/>
      <c r="V39" s="30"/>
    </row>
    <row r="40" spans="1:22" ht="3" customHeight="1" thickBot="1" x14ac:dyDescent="0.4">
      <c r="A40" s="30"/>
      <c r="B40" s="30"/>
      <c r="C40" s="30"/>
      <c r="D40" s="30"/>
      <c r="E40" s="30"/>
      <c r="F40" s="30"/>
      <c r="G40" s="30"/>
      <c r="H40" s="30"/>
      <c r="I40" s="30"/>
      <c r="J40" s="30"/>
      <c r="M40" s="30"/>
      <c r="N40" s="30"/>
      <c r="O40" s="30"/>
      <c r="P40" s="30"/>
      <c r="Q40" s="30"/>
      <c r="R40" s="30"/>
      <c r="S40" s="30"/>
      <c r="T40" s="30"/>
      <c r="U40" s="30"/>
      <c r="V40" s="30"/>
    </row>
    <row r="41" spans="1:22" ht="22.25" customHeight="1" thickBot="1" x14ac:dyDescent="0.4">
      <c r="A41" s="379">
        <v>1</v>
      </c>
      <c r="B41" s="381" t="str">
        <f ca="1">AG13</f>
        <v>4x - 6 - (6x + 1) =</v>
      </c>
      <c r="C41" s="382"/>
      <c r="D41" s="382"/>
      <c r="E41" s="382"/>
      <c r="F41" s="385"/>
      <c r="G41" s="385"/>
      <c r="H41" s="385"/>
      <c r="I41" s="385"/>
      <c r="J41" s="386"/>
      <c r="M41" s="389">
        <v>1</v>
      </c>
      <c r="N41" s="391" t="str">
        <f ca="1">AG13</f>
        <v>4x - 6 - (6x + 1) =</v>
      </c>
      <c r="O41" s="391"/>
      <c r="P41" s="391"/>
      <c r="Q41" s="391"/>
      <c r="R41" s="392"/>
      <c r="S41" s="392"/>
      <c r="T41" s="392"/>
      <c r="U41" s="392"/>
      <c r="V41" s="393"/>
    </row>
    <row r="42" spans="1:22" ht="22.25" customHeight="1" x14ac:dyDescent="0.35">
      <c r="A42" s="380"/>
      <c r="B42" s="383"/>
      <c r="C42" s="384"/>
      <c r="D42" s="384"/>
      <c r="E42" s="384"/>
      <c r="F42" s="387"/>
      <c r="G42" s="387"/>
      <c r="H42" s="387"/>
      <c r="I42" s="387"/>
      <c r="J42" s="388"/>
      <c r="M42" s="390"/>
      <c r="N42" s="369"/>
      <c r="O42" s="369"/>
      <c r="P42" s="369"/>
      <c r="Q42" s="369"/>
      <c r="R42" s="360"/>
      <c r="S42" s="360"/>
      <c r="T42" s="360"/>
      <c r="U42" s="360"/>
      <c r="V42" s="394"/>
    </row>
    <row r="43" spans="1:22" ht="22.25" customHeight="1" x14ac:dyDescent="0.35">
      <c r="A43" s="395">
        <v>2</v>
      </c>
      <c r="B43" s="396" t="str">
        <f ca="1">AG14</f>
        <v>-4x - 8 - (-x - 9) =</v>
      </c>
      <c r="C43" s="397"/>
      <c r="D43" s="397"/>
      <c r="E43" s="397"/>
      <c r="F43" s="398"/>
      <c r="G43" s="398"/>
      <c r="H43" s="398"/>
      <c r="I43" s="398"/>
      <c r="J43" s="399"/>
      <c r="M43" s="400">
        <v>2</v>
      </c>
      <c r="N43" s="362" t="str">
        <f ca="1">AG14</f>
        <v>-4x - 8 - (-x - 9) =</v>
      </c>
      <c r="O43" s="363"/>
      <c r="P43" s="363"/>
      <c r="Q43" s="364"/>
      <c r="R43" s="356"/>
      <c r="S43" s="356"/>
      <c r="T43" s="356"/>
      <c r="U43" s="356"/>
      <c r="V43" s="401"/>
    </row>
    <row r="44" spans="1:22" ht="22.25" customHeight="1" x14ac:dyDescent="0.35">
      <c r="A44" s="395"/>
      <c r="B44" s="396"/>
      <c r="C44" s="397"/>
      <c r="D44" s="397"/>
      <c r="E44" s="397"/>
      <c r="F44" s="398"/>
      <c r="G44" s="398"/>
      <c r="H44" s="398"/>
      <c r="I44" s="398"/>
      <c r="J44" s="399"/>
      <c r="M44" s="400"/>
      <c r="N44" s="365"/>
      <c r="O44" s="366"/>
      <c r="P44" s="366"/>
      <c r="Q44" s="367"/>
      <c r="R44" s="356"/>
      <c r="S44" s="356"/>
      <c r="T44" s="356"/>
      <c r="U44" s="356"/>
      <c r="V44" s="401"/>
    </row>
    <row r="45" spans="1:22" ht="22.25" customHeight="1" x14ac:dyDescent="0.35">
      <c r="A45" s="402">
        <v>3</v>
      </c>
      <c r="B45" s="383" t="str">
        <f ca="1">AG15</f>
        <v>-7x + 3 - (x + 10) =</v>
      </c>
      <c r="C45" s="384"/>
      <c r="D45" s="384"/>
      <c r="E45" s="384"/>
      <c r="F45" s="387"/>
      <c r="G45" s="387"/>
      <c r="H45" s="387"/>
      <c r="I45" s="387"/>
      <c r="J45" s="388"/>
      <c r="M45" s="403">
        <v>3</v>
      </c>
      <c r="N45" s="373" t="str">
        <f ca="1">AG15</f>
        <v>-7x + 3 - (x + 10) =</v>
      </c>
      <c r="O45" s="374"/>
      <c r="P45" s="374"/>
      <c r="Q45" s="375"/>
      <c r="R45" s="358"/>
      <c r="S45" s="358"/>
      <c r="T45" s="358"/>
      <c r="U45" s="358"/>
      <c r="V45" s="404"/>
    </row>
    <row r="46" spans="1:22" ht="22.25" customHeight="1" x14ac:dyDescent="0.35">
      <c r="A46" s="402"/>
      <c r="B46" s="383"/>
      <c r="C46" s="384"/>
      <c r="D46" s="384"/>
      <c r="E46" s="384"/>
      <c r="F46" s="387"/>
      <c r="G46" s="387"/>
      <c r="H46" s="387"/>
      <c r="I46" s="387"/>
      <c r="J46" s="388"/>
      <c r="M46" s="403"/>
      <c r="N46" s="376"/>
      <c r="O46" s="377"/>
      <c r="P46" s="377"/>
      <c r="Q46" s="378"/>
      <c r="R46" s="358"/>
      <c r="S46" s="358"/>
      <c r="T46" s="358"/>
      <c r="U46" s="358"/>
      <c r="V46" s="404"/>
    </row>
    <row r="47" spans="1:22" ht="22.25" customHeight="1" x14ac:dyDescent="0.35">
      <c r="A47" s="395">
        <v>4</v>
      </c>
      <c r="B47" s="396" t="str">
        <f ca="1">AG16</f>
        <v>-9x - 2 - (4x - 3) =</v>
      </c>
      <c r="C47" s="397"/>
      <c r="D47" s="397"/>
      <c r="E47" s="397"/>
      <c r="F47" s="398"/>
      <c r="G47" s="398"/>
      <c r="H47" s="398"/>
      <c r="I47" s="398"/>
      <c r="J47" s="399"/>
      <c r="M47" s="400">
        <v>4</v>
      </c>
      <c r="N47" s="362" t="str">
        <f ca="1">AG16</f>
        <v>-9x - 2 - (4x - 3) =</v>
      </c>
      <c r="O47" s="363"/>
      <c r="P47" s="363"/>
      <c r="Q47" s="364"/>
      <c r="R47" s="356"/>
      <c r="S47" s="356"/>
      <c r="T47" s="356"/>
      <c r="U47" s="356"/>
      <c r="V47" s="401"/>
    </row>
    <row r="48" spans="1:22" ht="22.25" customHeight="1" x14ac:dyDescent="0.35">
      <c r="A48" s="395"/>
      <c r="B48" s="396"/>
      <c r="C48" s="397"/>
      <c r="D48" s="397"/>
      <c r="E48" s="397"/>
      <c r="F48" s="398"/>
      <c r="G48" s="398"/>
      <c r="H48" s="398"/>
      <c r="I48" s="398"/>
      <c r="J48" s="399"/>
      <c r="M48" s="400"/>
      <c r="N48" s="365"/>
      <c r="O48" s="366"/>
      <c r="P48" s="366"/>
      <c r="Q48" s="367"/>
      <c r="R48" s="356"/>
      <c r="S48" s="356"/>
      <c r="T48" s="356"/>
      <c r="U48" s="356"/>
      <c r="V48" s="401"/>
    </row>
    <row r="49" spans="1:23" ht="22.25" customHeight="1" x14ac:dyDescent="0.35">
      <c r="A49" s="402">
        <v>5</v>
      </c>
      <c r="B49" s="383" t="str">
        <f ca="1">AG17</f>
        <v>-2x + 3 - (-4x + 4) =</v>
      </c>
      <c r="C49" s="384"/>
      <c r="D49" s="384"/>
      <c r="E49" s="384"/>
      <c r="F49" s="387"/>
      <c r="G49" s="387"/>
      <c r="H49" s="387"/>
      <c r="I49" s="387"/>
      <c r="J49" s="388"/>
      <c r="M49" s="403">
        <v>5</v>
      </c>
      <c r="N49" s="373" t="str">
        <f ca="1">AG17</f>
        <v>-2x + 3 - (-4x + 4) =</v>
      </c>
      <c r="O49" s="374"/>
      <c r="P49" s="374"/>
      <c r="Q49" s="375"/>
      <c r="R49" s="358"/>
      <c r="S49" s="358"/>
      <c r="T49" s="358"/>
      <c r="U49" s="358"/>
      <c r="V49" s="404"/>
    </row>
    <row r="50" spans="1:23" ht="22.25" customHeight="1" x14ac:dyDescent="0.35">
      <c r="A50" s="402"/>
      <c r="B50" s="383"/>
      <c r="C50" s="384"/>
      <c r="D50" s="384"/>
      <c r="E50" s="384"/>
      <c r="F50" s="387"/>
      <c r="G50" s="387"/>
      <c r="H50" s="387"/>
      <c r="I50" s="387"/>
      <c r="J50" s="388"/>
      <c r="M50" s="403"/>
      <c r="N50" s="376"/>
      <c r="O50" s="377"/>
      <c r="P50" s="377"/>
      <c r="Q50" s="378"/>
      <c r="R50" s="358"/>
      <c r="S50" s="358"/>
      <c r="T50" s="358"/>
      <c r="U50" s="358"/>
      <c r="V50" s="404"/>
    </row>
    <row r="51" spans="1:23" ht="22.25" customHeight="1" x14ac:dyDescent="0.35">
      <c r="A51" s="395">
        <v>6</v>
      </c>
      <c r="B51" s="396" t="str">
        <f ca="1">AG18</f>
        <v>-6x - 7 - (-6x + 3) =</v>
      </c>
      <c r="C51" s="397"/>
      <c r="D51" s="397"/>
      <c r="E51" s="397"/>
      <c r="F51" s="398"/>
      <c r="G51" s="398"/>
      <c r="H51" s="398"/>
      <c r="I51" s="398"/>
      <c r="J51" s="399"/>
      <c r="M51" s="400">
        <v>6</v>
      </c>
      <c r="N51" s="362" t="str">
        <f ca="1">AG18</f>
        <v>-6x - 7 - (-6x + 3) =</v>
      </c>
      <c r="O51" s="363"/>
      <c r="P51" s="363"/>
      <c r="Q51" s="364"/>
      <c r="R51" s="356"/>
      <c r="S51" s="356"/>
      <c r="T51" s="356"/>
      <c r="U51" s="356"/>
      <c r="V51" s="401"/>
    </row>
    <row r="52" spans="1:23" ht="22.25" customHeight="1" x14ac:dyDescent="0.35">
      <c r="A52" s="395"/>
      <c r="B52" s="396"/>
      <c r="C52" s="397"/>
      <c r="D52" s="397"/>
      <c r="E52" s="397"/>
      <c r="F52" s="398"/>
      <c r="G52" s="398"/>
      <c r="H52" s="398"/>
      <c r="I52" s="398"/>
      <c r="J52" s="399"/>
      <c r="M52" s="400"/>
      <c r="N52" s="365"/>
      <c r="O52" s="366"/>
      <c r="P52" s="366"/>
      <c r="Q52" s="367"/>
      <c r="R52" s="356"/>
      <c r="S52" s="356"/>
      <c r="T52" s="356"/>
      <c r="U52" s="356"/>
      <c r="V52" s="401"/>
    </row>
    <row r="53" spans="1:23" ht="22.25" customHeight="1" x14ac:dyDescent="0.35">
      <c r="A53" s="402">
        <v>7</v>
      </c>
      <c r="B53" s="383" t="str">
        <f ca="1">AG19</f>
        <v>-3x - 3 + (-2x - 9) =</v>
      </c>
      <c r="C53" s="384"/>
      <c r="D53" s="384"/>
      <c r="E53" s="384"/>
      <c r="F53" s="387"/>
      <c r="G53" s="387"/>
      <c r="H53" s="387"/>
      <c r="I53" s="387"/>
      <c r="J53" s="388"/>
      <c r="M53" s="403">
        <v>7</v>
      </c>
      <c r="N53" s="373" t="str">
        <f ca="1">AG19</f>
        <v>-3x - 3 + (-2x - 9) =</v>
      </c>
      <c r="O53" s="374"/>
      <c r="P53" s="374"/>
      <c r="Q53" s="375"/>
      <c r="R53" s="358"/>
      <c r="S53" s="358"/>
      <c r="T53" s="358"/>
      <c r="U53" s="358"/>
      <c r="V53" s="404"/>
    </row>
    <row r="54" spans="1:23" ht="22.25" customHeight="1" x14ac:dyDescent="0.35">
      <c r="A54" s="402"/>
      <c r="B54" s="383"/>
      <c r="C54" s="384"/>
      <c r="D54" s="384"/>
      <c r="E54" s="384"/>
      <c r="F54" s="387"/>
      <c r="G54" s="387"/>
      <c r="H54" s="387"/>
      <c r="I54" s="387"/>
      <c r="J54" s="388"/>
      <c r="M54" s="403"/>
      <c r="N54" s="376"/>
      <c r="O54" s="377"/>
      <c r="P54" s="377"/>
      <c r="Q54" s="378"/>
      <c r="R54" s="358"/>
      <c r="S54" s="358"/>
      <c r="T54" s="358"/>
      <c r="U54" s="358"/>
      <c r="V54" s="404"/>
    </row>
    <row r="55" spans="1:23" ht="22.25" customHeight="1" x14ac:dyDescent="0.35">
      <c r="A55" s="395">
        <v>8</v>
      </c>
      <c r="B55" s="396" t="str">
        <f ca="1">AG20</f>
        <v>8x + 6 + (-8x + 5) =</v>
      </c>
      <c r="C55" s="397"/>
      <c r="D55" s="397"/>
      <c r="E55" s="397"/>
      <c r="F55" s="398"/>
      <c r="G55" s="398"/>
      <c r="H55" s="398"/>
      <c r="I55" s="398"/>
      <c r="J55" s="399"/>
      <c r="M55" s="400">
        <v>8</v>
      </c>
      <c r="N55" s="362" t="str">
        <f ca="1">AG20</f>
        <v>8x + 6 + (-8x + 5) =</v>
      </c>
      <c r="O55" s="363"/>
      <c r="P55" s="363"/>
      <c r="Q55" s="364"/>
      <c r="R55" s="356"/>
      <c r="S55" s="356"/>
      <c r="T55" s="356"/>
      <c r="U55" s="356"/>
      <c r="V55" s="401"/>
    </row>
    <row r="56" spans="1:23" ht="22.25" customHeight="1" x14ac:dyDescent="0.35">
      <c r="A56" s="395"/>
      <c r="B56" s="396"/>
      <c r="C56" s="397"/>
      <c r="D56" s="397"/>
      <c r="E56" s="397"/>
      <c r="F56" s="398"/>
      <c r="G56" s="398"/>
      <c r="H56" s="398"/>
      <c r="I56" s="398"/>
      <c r="J56" s="399"/>
      <c r="M56" s="400"/>
      <c r="N56" s="365"/>
      <c r="O56" s="366"/>
      <c r="P56" s="366"/>
      <c r="Q56" s="367"/>
      <c r="R56" s="356"/>
      <c r="S56" s="356"/>
      <c r="T56" s="356"/>
      <c r="U56" s="356"/>
      <c r="V56" s="401"/>
    </row>
    <row r="57" spans="1:23" ht="22.25" customHeight="1" x14ac:dyDescent="0.35">
      <c r="A57" s="402">
        <v>9</v>
      </c>
      <c r="B57" s="383" t="str">
        <f ca="1">AG21</f>
        <v>3x - 6 + (-6x - 6) =</v>
      </c>
      <c r="C57" s="384"/>
      <c r="D57" s="384"/>
      <c r="E57" s="384"/>
      <c r="F57" s="387"/>
      <c r="G57" s="387"/>
      <c r="H57" s="387"/>
      <c r="I57" s="387"/>
      <c r="J57" s="388"/>
      <c r="M57" s="403">
        <v>9</v>
      </c>
      <c r="N57" s="373" t="str">
        <f ca="1">AG21</f>
        <v>3x - 6 + (-6x - 6) =</v>
      </c>
      <c r="O57" s="374"/>
      <c r="P57" s="374"/>
      <c r="Q57" s="375"/>
      <c r="R57" s="358"/>
      <c r="S57" s="358"/>
      <c r="T57" s="358"/>
      <c r="U57" s="358"/>
      <c r="V57" s="404"/>
    </row>
    <row r="58" spans="1:23" ht="22.25" customHeight="1" x14ac:dyDescent="0.35">
      <c r="A58" s="402"/>
      <c r="B58" s="383"/>
      <c r="C58" s="384"/>
      <c r="D58" s="384"/>
      <c r="E58" s="384"/>
      <c r="F58" s="387"/>
      <c r="G58" s="387"/>
      <c r="H58" s="387"/>
      <c r="I58" s="387"/>
      <c r="J58" s="388"/>
      <c r="M58" s="403"/>
      <c r="N58" s="376"/>
      <c r="O58" s="377"/>
      <c r="P58" s="377"/>
      <c r="Q58" s="378"/>
      <c r="R58" s="358"/>
      <c r="S58" s="358"/>
      <c r="T58" s="358"/>
      <c r="U58" s="358"/>
      <c r="V58" s="404"/>
    </row>
    <row r="59" spans="1:23" ht="22.25" customHeight="1" x14ac:dyDescent="0.35">
      <c r="A59" s="395">
        <v>10</v>
      </c>
      <c r="B59" s="406" t="str">
        <f ca="1">AG22</f>
        <v>6x - 2 + (-7x - 3) =</v>
      </c>
      <c r="C59" s="407"/>
      <c r="D59" s="407"/>
      <c r="E59" s="407"/>
      <c r="F59" s="398"/>
      <c r="G59" s="398"/>
      <c r="H59" s="398"/>
      <c r="I59" s="398"/>
      <c r="J59" s="399"/>
      <c r="M59" s="400">
        <v>10</v>
      </c>
      <c r="N59" s="362" t="str">
        <f ca="1">AG22</f>
        <v>6x - 2 + (-7x - 3) =</v>
      </c>
      <c r="O59" s="363"/>
      <c r="P59" s="363"/>
      <c r="Q59" s="364"/>
      <c r="R59" s="356"/>
      <c r="S59" s="356"/>
      <c r="T59" s="356"/>
      <c r="U59" s="356"/>
      <c r="V59" s="401"/>
    </row>
    <row r="60" spans="1:23" ht="22.25" customHeight="1" thickBot="1" x14ac:dyDescent="0.4">
      <c r="A60" s="405"/>
      <c r="B60" s="408"/>
      <c r="C60" s="409"/>
      <c r="D60" s="409"/>
      <c r="E60" s="409"/>
      <c r="F60" s="410"/>
      <c r="G60" s="410"/>
      <c r="H60" s="410"/>
      <c r="I60" s="410"/>
      <c r="J60" s="411"/>
      <c r="M60" s="412"/>
      <c r="N60" s="413"/>
      <c r="O60" s="414"/>
      <c r="P60" s="414"/>
      <c r="Q60" s="415"/>
      <c r="R60" s="416"/>
      <c r="S60" s="416"/>
      <c r="T60" s="416"/>
      <c r="U60" s="416"/>
      <c r="V60" s="417"/>
    </row>
    <row r="61" spans="1:23" x14ac:dyDescent="0.35">
      <c r="A61" s="242"/>
      <c r="B61" s="242"/>
      <c r="C61" s="242"/>
      <c r="D61" s="242"/>
      <c r="E61" s="242"/>
      <c r="F61" s="242"/>
      <c r="G61" s="242"/>
      <c r="H61" s="242"/>
      <c r="I61" s="242"/>
      <c r="J61" s="242"/>
      <c r="K61" s="242"/>
      <c r="L61" s="243"/>
      <c r="M61" s="242"/>
      <c r="N61" s="242"/>
      <c r="O61" s="242"/>
      <c r="P61" s="242"/>
      <c r="Q61" s="242"/>
      <c r="R61" s="242"/>
      <c r="S61" s="242"/>
      <c r="T61" s="242"/>
      <c r="U61" s="242"/>
      <c r="V61" s="242"/>
      <c r="W61" s="242"/>
    </row>
    <row r="62" spans="1:23" ht="23.35" customHeight="1" thickBot="1" x14ac:dyDescent="0.4">
      <c r="L62"/>
    </row>
    <row r="63" spans="1:23" ht="13.15" thickTop="1" x14ac:dyDescent="0.35">
      <c r="A63" s="241"/>
      <c r="B63" s="241"/>
      <c r="C63" s="241"/>
      <c r="D63" s="241"/>
      <c r="E63" s="241"/>
      <c r="F63" s="241"/>
      <c r="G63" s="241"/>
      <c r="H63" s="241"/>
      <c r="I63" s="241"/>
      <c r="J63" s="241"/>
      <c r="K63" s="241"/>
      <c r="L63" s="241"/>
      <c r="M63" s="241"/>
      <c r="N63" s="241"/>
      <c r="O63" s="241"/>
      <c r="P63" s="241"/>
      <c r="Q63" s="241"/>
      <c r="R63" s="241"/>
      <c r="S63" s="241"/>
      <c r="T63" s="241"/>
      <c r="U63" s="241"/>
      <c r="V63" s="241"/>
    </row>
    <row r="64" spans="1:23" ht="26.65" customHeight="1" x14ac:dyDescent="0.35">
      <c r="A64" s="30"/>
      <c r="B64" s="55" t="s">
        <v>140</v>
      </c>
      <c r="C64" s="55"/>
      <c r="D64" s="30"/>
      <c r="E64" s="30"/>
      <c r="F64" s="30"/>
      <c r="G64" s="55" t="s">
        <v>12</v>
      </c>
      <c r="H64" s="30"/>
      <c r="I64" s="30"/>
      <c r="J64" s="30"/>
      <c r="M64" s="30"/>
      <c r="N64" s="55" t="s">
        <v>140</v>
      </c>
      <c r="O64" s="55"/>
      <c r="P64" s="30"/>
      <c r="Q64" s="30"/>
      <c r="R64" s="30"/>
      <c r="S64" s="55" t="s">
        <v>12</v>
      </c>
      <c r="T64" s="30"/>
      <c r="U64" s="30"/>
      <c r="V64" s="30"/>
    </row>
    <row r="65" spans="1:22" ht="13.15" thickBot="1" x14ac:dyDescent="0.4">
      <c r="A65" s="30"/>
      <c r="B65" s="30"/>
      <c r="C65" s="30"/>
      <c r="D65" s="30"/>
      <c r="E65" s="30"/>
      <c r="F65" s="30"/>
      <c r="G65" s="30"/>
      <c r="H65" s="30"/>
      <c r="I65" s="30"/>
      <c r="J65" s="30"/>
      <c r="M65" s="30"/>
      <c r="N65" s="30"/>
      <c r="O65" s="30"/>
      <c r="P65" s="30"/>
      <c r="Q65" s="30"/>
      <c r="R65" s="30"/>
      <c r="S65" s="30"/>
      <c r="T65" s="30"/>
      <c r="U65" s="30"/>
      <c r="V65" s="30"/>
    </row>
    <row r="66" spans="1:22" ht="14.65" customHeight="1" thickBot="1" x14ac:dyDescent="0.4">
      <c r="A66" s="368" t="s">
        <v>133</v>
      </c>
      <c r="B66" s="368"/>
      <c r="C66" s="368"/>
      <c r="D66" s="368"/>
      <c r="E66" s="368"/>
      <c r="F66" s="368"/>
      <c r="G66" s="368"/>
      <c r="H66" s="368"/>
      <c r="I66" s="368"/>
      <c r="J66" s="368"/>
      <c r="M66" s="368" t="s">
        <v>133</v>
      </c>
      <c r="N66" s="368"/>
      <c r="O66" s="368"/>
      <c r="P66" s="368"/>
      <c r="Q66" s="368"/>
      <c r="R66" s="368"/>
      <c r="S66" s="368"/>
      <c r="T66" s="368"/>
      <c r="U66" s="368"/>
      <c r="V66" s="368"/>
    </row>
    <row r="67" spans="1:22" ht="14.65" customHeight="1" thickBot="1" x14ac:dyDescent="0.4">
      <c r="A67" s="368"/>
      <c r="B67" s="368"/>
      <c r="C67" s="368"/>
      <c r="D67" s="368"/>
      <c r="E67" s="368"/>
      <c r="F67" s="368"/>
      <c r="G67" s="368"/>
      <c r="H67" s="368"/>
      <c r="I67" s="368"/>
      <c r="J67" s="368"/>
      <c r="M67" s="368"/>
      <c r="N67" s="368"/>
      <c r="O67" s="368"/>
      <c r="P67" s="368"/>
      <c r="Q67" s="368"/>
      <c r="R67" s="368"/>
      <c r="S67" s="368"/>
      <c r="T67" s="368"/>
      <c r="U67" s="368"/>
      <c r="V67" s="368"/>
    </row>
    <row r="68" spans="1:22" ht="14.65" customHeight="1" thickBot="1" x14ac:dyDescent="0.4">
      <c r="A68" s="368"/>
      <c r="B68" s="368"/>
      <c r="C68" s="368"/>
      <c r="D68" s="368"/>
      <c r="E68" s="368"/>
      <c r="F68" s="368"/>
      <c r="G68" s="368"/>
      <c r="H68" s="368"/>
      <c r="I68" s="368"/>
      <c r="J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</row>
    <row r="69" spans="1:22" ht="14.65" customHeight="1" thickBot="1" x14ac:dyDescent="0.4">
      <c r="A69" s="368"/>
      <c r="B69" s="368"/>
      <c r="C69" s="368"/>
      <c r="D69" s="368"/>
      <c r="E69" s="368"/>
      <c r="F69" s="368"/>
      <c r="G69" s="368"/>
      <c r="H69" s="368"/>
      <c r="I69" s="368"/>
      <c r="J69" s="368"/>
      <c r="M69" s="368"/>
      <c r="N69" s="368"/>
      <c r="O69" s="368"/>
      <c r="P69" s="368"/>
      <c r="Q69" s="368"/>
      <c r="R69" s="368"/>
      <c r="S69" s="368"/>
      <c r="T69" s="368"/>
      <c r="U69" s="368"/>
      <c r="V69" s="368"/>
    </row>
    <row r="70" spans="1:22" x14ac:dyDescent="0.35">
      <c r="A70" s="30"/>
      <c r="B70" s="30"/>
      <c r="C70" s="30"/>
      <c r="D70" s="30"/>
      <c r="E70" s="30"/>
      <c r="F70" s="30"/>
      <c r="G70" s="30"/>
      <c r="H70" s="30"/>
      <c r="I70" s="30"/>
      <c r="J70" s="30"/>
      <c r="M70" s="30"/>
      <c r="N70" s="30"/>
      <c r="O70" s="30"/>
      <c r="P70" s="30"/>
      <c r="Q70" s="30"/>
      <c r="R70" s="30"/>
      <c r="S70" s="30"/>
      <c r="T70" s="30"/>
      <c r="U70" s="30"/>
      <c r="V70" s="30"/>
    </row>
    <row r="71" spans="1:22" ht="13.15" thickBot="1" x14ac:dyDescent="0.4">
      <c r="A71" s="30"/>
      <c r="B71" s="30"/>
      <c r="C71" s="30"/>
      <c r="D71" s="30"/>
      <c r="E71" s="30"/>
      <c r="F71" s="30"/>
      <c r="G71" s="30"/>
      <c r="H71" s="30"/>
      <c r="I71" s="30"/>
      <c r="J71" s="30"/>
      <c r="M71" s="30"/>
      <c r="N71" s="30"/>
      <c r="O71" s="30"/>
      <c r="P71" s="30"/>
      <c r="Q71" s="30"/>
      <c r="R71" s="30"/>
      <c r="S71" s="30"/>
      <c r="T71" s="30"/>
      <c r="U71" s="30"/>
      <c r="V71" s="30"/>
    </row>
    <row r="72" spans="1:22" ht="21.85" customHeight="1" thickBot="1" x14ac:dyDescent="0.4">
      <c r="A72" s="379">
        <v>1</v>
      </c>
      <c r="B72" s="381" t="str">
        <f ca="1">AG13</f>
        <v>4x - 6 - (6x + 1) =</v>
      </c>
      <c r="C72" s="382"/>
      <c r="D72" s="382"/>
      <c r="E72" s="382"/>
      <c r="F72" s="385"/>
      <c r="G72" s="385"/>
      <c r="H72" s="385"/>
      <c r="I72" s="385"/>
      <c r="J72" s="386"/>
      <c r="M72" s="389">
        <v>1</v>
      </c>
      <c r="N72" s="391" t="str">
        <f ca="1">AG13</f>
        <v>4x - 6 - (6x + 1) =</v>
      </c>
      <c r="O72" s="391"/>
      <c r="P72" s="391"/>
      <c r="Q72" s="391"/>
      <c r="R72" s="392"/>
      <c r="S72" s="392"/>
      <c r="T72" s="392"/>
      <c r="U72" s="392"/>
      <c r="V72" s="393"/>
    </row>
    <row r="73" spans="1:22" ht="21.85" customHeight="1" x14ac:dyDescent="0.35">
      <c r="A73" s="380"/>
      <c r="B73" s="383"/>
      <c r="C73" s="384"/>
      <c r="D73" s="384"/>
      <c r="E73" s="384"/>
      <c r="F73" s="387"/>
      <c r="G73" s="387"/>
      <c r="H73" s="387"/>
      <c r="I73" s="387"/>
      <c r="J73" s="388"/>
      <c r="M73" s="390"/>
      <c r="N73" s="369"/>
      <c r="O73" s="369"/>
      <c r="P73" s="369"/>
      <c r="Q73" s="369"/>
      <c r="R73" s="360"/>
      <c r="S73" s="360"/>
      <c r="T73" s="360"/>
      <c r="U73" s="360"/>
      <c r="V73" s="394"/>
    </row>
    <row r="74" spans="1:22" ht="21.85" customHeight="1" x14ac:dyDescent="0.35">
      <c r="A74" s="395">
        <v>2</v>
      </c>
      <c r="B74" s="396" t="str">
        <f ca="1">AG14</f>
        <v>-4x - 8 - (-x - 9) =</v>
      </c>
      <c r="C74" s="397"/>
      <c r="D74" s="397"/>
      <c r="E74" s="397"/>
      <c r="F74" s="398"/>
      <c r="G74" s="398"/>
      <c r="H74" s="398"/>
      <c r="I74" s="398"/>
      <c r="J74" s="399"/>
      <c r="M74" s="400">
        <v>2</v>
      </c>
      <c r="N74" s="362" t="str">
        <f ca="1">AG14</f>
        <v>-4x - 8 - (-x - 9) =</v>
      </c>
      <c r="O74" s="363"/>
      <c r="P74" s="363"/>
      <c r="Q74" s="364"/>
      <c r="R74" s="356"/>
      <c r="S74" s="356"/>
      <c r="T74" s="356"/>
      <c r="U74" s="356"/>
      <c r="V74" s="401"/>
    </row>
    <row r="75" spans="1:22" ht="21.85" customHeight="1" x14ac:dyDescent="0.35">
      <c r="A75" s="395"/>
      <c r="B75" s="396"/>
      <c r="C75" s="397"/>
      <c r="D75" s="397"/>
      <c r="E75" s="397"/>
      <c r="F75" s="398"/>
      <c r="G75" s="398"/>
      <c r="H75" s="398"/>
      <c r="I75" s="398"/>
      <c r="J75" s="399"/>
      <c r="M75" s="400"/>
      <c r="N75" s="365"/>
      <c r="O75" s="366"/>
      <c r="P75" s="366"/>
      <c r="Q75" s="367"/>
      <c r="R75" s="356"/>
      <c r="S75" s="356"/>
      <c r="T75" s="356"/>
      <c r="U75" s="356"/>
      <c r="V75" s="401"/>
    </row>
    <row r="76" spans="1:22" ht="21.85" customHeight="1" x14ac:dyDescent="0.35">
      <c r="A76" s="402">
        <v>3</v>
      </c>
      <c r="B76" s="383" t="str">
        <f ca="1">AG15</f>
        <v>-7x + 3 - (x + 10) =</v>
      </c>
      <c r="C76" s="384"/>
      <c r="D76" s="384"/>
      <c r="E76" s="384"/>
      <c r="F76" s="387"/>
      <c r="G76" s="387"/>
      <c r="H76" s="387"/>
      <c r="I76" s="387"/>
      <c r="J76" s="388"/>
      <c r="M76" s="403">
        <v>3</v>
      </c>
      <c r="N76" s="373" t="str">
        <f ca="1">AG15</f>
        <v>-7x + 3 - (x + 10) =</v>
      </c>
      <c r="O76" s="374"/>
      <c r="P76" s="374"/>
      <c r="Q76" s="375"/>
      <c r="R76" s="358"/>
      <c r="S76" s="358"/>
      <c r="T76" s="358"/>
      <c r="U76" s="358"/>
      <c r="V76" s="404"/>
    </row>
    <row r="77" spans="1:22" ht="21.85" customHeight="1" x14ac:dyDescent="0.35">
      <c r="A77" s="402"/>
      <c r="B77" s="383"/>
      <c r="C77" s="384"/>
      <c r="D77" s="384"/>
      <c r="E77" s="384"/>
      <c r="F77" s="387"/>
      <c r="G77" s="387"/>
      <c r="H77" s="387"/>
      <c r="I77" s="387"/>
      <c r="J77" s="388"/>
      <c r="M77" s="403"/>
      <c r="N77" s="376"/>
      <c r="O77" s="377"/>
      <c r="P77" s="377"/>
      <c r="Q77" s="378"/>
      <c r="R77" s="358"/>
      <c r="S77" s="358"/>
      <c r="T77" s="358"/>
      <c r="U77" s="358"/>
      <c r="V77" s="404"/>
    </row>
    <row r="78" spans="1:22" ht="21.85" customHeight="1" x14ac:dyDescent="0.35">
      <c r="A78" s="395">
        <v>4</v>
      </c>
      <c r="B78" s="396" t="str">
        <f ca="1">AG16</f>
        <v>-9x - 2 - (4x - 3) =</v>
      </c>
      <c r="C78" s="397"/>
      <c r="D78" s="397"/>
      <c r="E78" s="397"/>
      <c r="F78" s="398"/>
      <c r="G78" s="398"/>
      <c r="H78" s="398"/>
      <c r="I78" s="398"/>
      <c r="J78" s="399"/>
      <c r="M78" s="400">
        <v>4</v>
      </c>
      <c r="N78" s="362" t="str">
        <f ca="1">AG16</f>
        <v>-9x - 2 - (4x - 3) =</v>
      </c>
      <c r="O78" s="363"/>
      <c r="P78" s="363"/>
      <c r="Q78" s="364"/>
      <c r="R78" s="356"/>
      <c r="S78" s="356"/>
      <c r="T78" s="356"/>
      <c r="U78" s="356"/>
      <c r="V78" s="401"/>
    </row>
    <row r="79" spans="1:22" ht="21.85" customHeight="1" x14ac:dyDescent="0.35">
      <c r="A79" s="395"/>
      <c r="B79" s="396"/>
      <c r="C79" s="397"/>
      <c r="D79" s="397"/>
      <c r="E79" s="397"/>
      <c r="F79" s="398"/>
      <c r="G79" s="398"/>
      <c r="H79" s="398"/>
      <c r="I79" s="398"/>
      <c r="J79" s="399"/>
      <c r="M79" s="400"/>
      <c r="N79" s="365"/>
      <c r="O79" s="366"/>
      <c r="P79" s="366"/>
      <c r="Q79" s="367"/>
      <c r="R79" s="356"/>
      <c r="S79" s="356"/>
      <c r="T79" s="356"/>
      <c r="U79" s="356"/>
      <c r="V79" s="401"/>
    </row>
    <row r="80" spans="1:22" ht="21.85" customHeight="1" x14ac:dyDescent="0.35">
      <c r="A80" s="402">
        <v>5</v>
      </c>
      <c r="B80" s="383" t="str">
        <f ca="1">AG17</f>
        <v>-2x + 3 - (-4x + 4) =</v>
      </c>
      <c r="C80" s="384"/>
      <c r="D80" s="384"/>
      <c r="E80" s="384"/>
      <c r="F80" s="387"/>
      <c r="G80" s="387"/>
      <c r="H80" s="387"/>
      <c r="I80" s="387"/>
      <c r="J80" s="388"/>
      <c r="M80" s="403">
        <v>5</v>
      </c>
      <c r="N80" s="373" t="str">
        <f ca="1">AG17</f>
        <v>-2x + 3 - (-4x + 4) =</v>
      </c>
      <c r="O80" s="374"/>
      <c r="P80" s="374"/>
      <c r="Q80" s="375"/>
      <c r="R80" s="358"/>
      <c r="S80" s="358"/>
      <c r="T80" s="358"/>
      <c r="U80" s="358"/>
      <c r="V80" s="404"/>
    </row>
    <row r="81" spans="1:22" ht="21.85" customHeight="1" x14ac:dyDescent="0.35">
      <c r="A81" s="402"/>
      <c r="B81" s="383"/>
      <c r="C81" s="384"/>
      <c r="D81" s="384"/>
      <c r="E81" s="384"/>
      <c r="F81" s="387"/>
      <c r="G81" s="387"/>
      <c r="H81" s="387"/>
      <c r="I81" s="387"/>
      <c r="J81" s="388"/>
      <c r="M81" s="403"/>
      <c r="N81" s="376"/>
      <c r="O81" s="377"/>
      <c r="P81" s="377"/>
      <c r="Q81" s="378"/>
      <c r="R81" s="358"/>
      <c r="S81" s="358"/>
      <c r="T81" s="358"/>
      <c r="U81" s="358"/>
      <c r="V81" s="404"/>
    </row>
    <row r="82" spans="1:22" ht="21.85" customHeight="1" x14ac:dyDescent="0.35">
      <c r="A82" s="395">
        <v>6</v>
      </c>
      <c r="B82" s="396" t="str">
        <f ca="1">AG18</f>
        <v>-6x - 7 - (-6x + 3) =</v>
      </c>
      <c r="C82" s="397"/>
      <c r="D82" s="397"/>
      <c r="E82" s="397"/>
      <c r="F82" s="398"/>
      <c r="G82" s="398"/>
      <c r="H82" s="398"/>
      <c r="I82" s="398"/>
      <c r="J82" s="399"/>
      <c r="M82" s="400">
        <v>6</v>
      </c>
      <c r="N82" s="362" t="str">
        <f ca="1">AG18</f>
        <v>-6x - 7 - (-6x + 3) =</v>
      </c>
      <c r="O82" s="363"/>
      <c r="P82" s="363"/>
      <c r="Q82" s="364"/>
      <c r="R82" s="356"/>
      <c r="S82" s="356"/>
      <c r="T82" s="356"/>
      <c r="U82" s="356"/>
      <c r="V82" s="401"/>
    </row>
    <row r="83" spans="1:22" ht="21.85" customHeight="1" x14ac:dyDescent="0.35">
      <c r="A83" s="395"/>
      <c r="B83" s="396"/>
      <c r="C83" s="397"/>
      <c r="D83" s="397"/>
      <c r="E83" s="397"/>
      <c r="F83" s="398"/>
      <c r="G83" s="398"/>
      <c r="H83" s="398"/>
      <c r="I83" s="398"/>
      <c r="J83" s="399"/>
      <c r="M83" s="400"/>
      <c r="N83" s="365"/>
      <c r="O83" s="366"/>
      <c r="P83" s="366"/>
      <c r="Q83" s="367"/>
      <c r="R83" s="356"/>
      <c r="S83" s="356"/>
      <c r="T83" s="356"/>
      <c r="U83" s="356"/>
      <c r="V83" s="401"/>
    </row>
    <row r="84" spans="1:22" ht="21.85" customHeight="1" x14ac:dyDescent="0.35">
      <c r="A84" s="402">
        <v>7</v>
      </c>
      <c r="B84" s="383" t="str">
        <f ca="1">AG19</f>
        <v>-3x - 3 + (-2x - 9) =</v>
      </c>
      <c r="C84" s="384"/>
      <c r="D84" s="384"/>
      <c r="E84" s="384"/>
      <c r="F84" s="387"/>
      <c r="G84" s="387"/>
      <c r="H84" s="387"/>
      <c r="I84" s="387"/>
      <c r="J84" s="388"/>
      <c r="M84" s="403">
        <v>7</v>
      </c>
      <c r="N84" s="373" t="str">
        <f ca="1">AG19</f>
        <v>-3x - 3 + (-2x - 9) =</v>
      </c>
      <c r="O84" s="374"/>
      <c r="P84" s="374"/>
      <c r="Q84" s="375"/>
      <c r="R84" s="358"/>
      <c r="S84" s="358"/>
      <c r="T84" s="358"/>
      <c r="U84" s="358"/>
      <c r="V84" s="404"/>
    </row>
    <row r="85" spans="1:22" ht="21.85" customHeight="1" x14ac:dyDescent="0.35">
      <c r="A85" s="402"/>
      <c r="B85" s="383"/>
      <c r="C85" s="384"/>
      <c r="D85" s="384"/>
      <c r="E85" s="384"/>
      <c r="F85" s="387"/>
      <c r="G85" s="387"/>
      <c r="H85" s="387"/>
      <c r="I85" s="387"/>
      <c r="J85" s="388"/>
      <c r="M85" s="403"/>
      <c r="N85" s="376"/>
      <c r="O85" s="377"/>
      <c r="P85" s="377"/>
      <c r="Q85" s="378"/>
      <c r="R85" s="358"/>
      <c r="S85" s="358"/>
      <c r="T85" s="358"/>
      <c r="U85" s="358"/>
      <c r="V85" s="404"/>
    </row>
    <row r="86" spans="1:22" ht="21.85" customHeight="1" x14ac:dyDescent="0.35">
      <c r="A86" s="395">
        <v>8</v>
      </c>
      <c r="B86" s="396" t="str">
        <f ca="1">AG20</f>
        <v>8x + 6 + (-8x + 5) =</v>
      </c>
      <c r="C86" s="397"/>
      <c r="D86" s="397"/>
      <c r="E86" s="397"/>
      <c r="F86" s="398"/>
      <c r="G86" s="398"/>
      <c r="H86" s="398"/>
      <c r="I86" s="398"/>
      <c r="J86" s="399"/>
      <c r="M86" s="400">
        <v>8</v>
      </c>
      <c r="N86" s="362" t="str">
        <f ca="1">AG20</f>
        <v>8x + 6 + (-8x + 5) =</v>
      </c>
      <c r="O86" s="363"/>
      <c r="P86" s="363"/>
      <c r="Q86" s="364"/>
      <c r="R86" s="356"/>
      <c r="S86" s="356"/>
      <c r="T86" s="356"/>
      <c r="U86" s="356"/>
      <c r="V86" s="401"/>
    </row>
    <row r="87" spans="1:22" ht="21.85" customHeight="1" x14ac:dyDescent="0.35">
      <c r="A87" s="395"/>
      <c r="B87" s="396"/>
      <c r="C87" s="397"/>
      <c r="D87" s="397"/>
      <c r="E87" s="397"/>
      <c r="F87" s="398"/>
      <c r="G87" s="398"/>
      <c r="H87" s="398"/>
      <c r="I87" s="398"/>
      <c r="J87" s="399"/>
      <c r="M87" s="400"/>
      <c r="N87" s="365"/>
      <c r="O87" s="366"/>
      <c r="P87" s="366"/>
      <c r="Q87" s="367"/>
      <c r="R87" s="356"/>
      <c r="S87" s="356"/>
      <c r="T87" s="356"/>
      <c r="U87" s="356"/>
      <c r="V87" s="401"/>
    </row>
    <row r="88" spans="1:22" ht="21.85" customHeight="1" x14ac:dyDescent="0.35">
      <c r="A88" s="402">
        <v>9</v>
      </c>
      <c r="B88" s="383" t="str">
        <f ca="1">AG21</f>
        <v>3x - 6 + (-6x - 6) =</v>
      </c>
      <c r="C88" s="384"/>
      <c r="D88" s="384"/>
      <c r="E88" s="384"/>
      <c r="F88" s="387"/>
      <c r="G88" s="387"/>
      <c r="H88" s="387"/>
      <c r="I88" s="387"/>
      <c r="J88" s="388"/>
      <c r="M88" s="403">
        <v>9</v>
      </c>
      <c r="N88" s="373" t="str">
        <f ca="1">AG21</f>
        <v>3x - 6 + (-6x - 6) =</v>
      </c>
      <c r="O88" s="374"/>
      <c r="P88" s="374"/>
      <c r="Q88" s="375"/>
      <c r="R88" s="358"/>
      <c r="S88" s="358"/>
      <c r="T88" s="358"/>
      <c r="U88" s="358"/>
      <c r="V88" s="404"/>
    </row>
    <row r="89" spans="1:22" ht="21.85" customHeight="1" x14ac:dyDescent="0.35">
      <c r="A89" s="402"/>
      <c r="B89" s="383"/>
      <c r="C89" s="384"/>
      <c r="D89" s="384"/>
      <c r="E89" s="384"/>
      <c r="F89" s="387"/>
      <c r="G89" s="387"/>
      <c r="H89" s="387"/>
      <c r="I89" s="387"/>
      <c r="J89" s="388"/>
      <c r="M89" s="403"/>
      <c r="N89" s="376"/>
      <c r="O89" s="377"/>
      <c r="P89" s="377"/>
      <c r="Q89" s="378"/>
      <c r="R89" s="358"/>
      <c r="S89" s="358"/>
      <c r="T89" s="358"/>
      <c r="U89" s="358"/>
      <c r="V89" s="404"/>
    </row>
    <row r="90" spans="1:22" ht="21.85" customHeight="1" x14ac:dyDescent="0.35">
      <c r="A90" s="395">
        <v>10</v>
      </c>
      <c r="B90" s="406" t="str">
        <f ca="1">AG22</f>
        <v>6x - 2 + (-7x - 3) =</v>
      </c>
      <c r="C90" s="407"/>
      <c r="D90" s="407"/>
      <c r="E90" s="407"/>
      <c r="F90" s="398"/>
      <c r="G90" s="398"/>
      <c r="H90" s="398"/>
      <c r="I90" s="398"/>
      <c r="J90" s="399"/>
      <c r="M90" s="400">
        <v>10</v>
      </c>
      <c r="N90" s="362" t="str">
        <f ca="1">AG22</f>
        <v>6x - 2 + (-7x - 3) =</v>
      </c>
      <c r="O90" s="363"/>
      <c r="P90" s="363"/>
      <c r="Q90" s="364"/>
      <c r="R90" s="356"/>
      <c r="S90" s="356"/>
      <c r="T90" s="356"/>
      <c r="U90" s="356"/>
      <c r="V90" s="401"/>
    </row>
    <row r="91" spans="1:22" ht="21.85" customHeight="1" thickBot="1" x14ac:dyDescent="0.4">
      <c r="A91" s="405"/>
      <c r="B91" s="408"/>
      <c r="C91" s="409"/>
      <c r="D91" s="409"/>
      <c r="E91" s="409"/>
      <c r="F91" s="410"/>
      <c r="G91" s="410"/>
      <c r="H91" s="410"/>
      <c r="I91" s="410"/>
      <c r="J91" s="411"/>
      <c r="M91" s="412"/>
      <c r="N91" s="413"/>
      <c r="O91" s="414"/>
      <c r="P91" s="414"/>
      <c r="Q91" s="415"/>
      <c r="R91" s="416"/>
      <c r="S91" s="416"/>
      <c r="T91" s="416"/>
      <c r="U91" s="416"/>
      <c r="V91" s="417"/>
    </row>
    <row r="92" spans="1:22" x14ac:dyDescent="0.35">
      <c r="A92" s="242"/>
      <c r="B92" s="242"/>
      <c r="C92" s="242"/>
      <c r="D92" s="242"/>
      <c r="E92" s="242"/>
      <c r="F92" s="242"/>
      <c r="G92" s="242"/>
      <c r="H92" s="242"/>
      <c r="I92" s="242"/>
      <c r="J92" s="242"/>
      <c r="K92" s="242"/>
      <c r="L92" s="243"/>
      <c r="M92" s="242"/>
      <c r="N92" s="242"/>
      <c r="O92" s="242"/>
      <c r="P92" s="242"/>
      <c r="Q92" s="242"/>
      <c r="R92" s="242"/>
      <c r="S92" s="242"/>
      <c r="T92" s="242"/>
      <c r="U92" s="242"/>
      <c r="V92" s="242"/>
    </row>
    <row r="93" spans="1:22" x14ac:dyDescent="0.35">
      <c r="L93"/>
    </row>
    <row r="94" spans="1:22" x14ac:dyDescent="0.35">
      <c r="A94" s="30"/>
      <c r="B94" s="128"/>
      <c r="C94" s="128"/>
      <c r="D94" s="128"/>
      <c r="E94" s="128"/>
      <c r="F94" s="128"/>
      <c r="G94" s="30"/>
      <c r="H94" s="30"/>
      <c r="I94" s="30"/>
      <c r="J94" s="30"/>
      <c r="L94"/>
    </row>
    <row r="95" spans="1:22" ht="13.15" thickBot="1" x14ac:dyDescent="0.4">
      <c r="A95" s="30"/>
      <c r="B95" s="30"/>
      <c r="C95" s="30"/>
      <c r="D95" s="30"/>
      <c r="E95" s="30"/>
      <c r="F95" s="30"/>
      <c r="G95" s="30"/>
      <c r="H95" s="30"/>
      <c r="I95" s="30"/>
      <c r="J95" s="30"/>
      <c r="L95"/>
    </row>
    <row r="96" spans="1:22" ht="13.15" thickBot="1" x14ac:dyDescent="0.4">
      <c r="A96" s="418" t="s">
        <v>22</v>
      </c>
      <c r="B96" s="418"/>
      <c r="C96" s="418"/>
      <c r="D96" s="418"/>
      <c r="E96" s="418"/>
      <c r="F96" s="418"/>
      <c r="G96" s="418"/>
      <c r="H96" s="418"/>
      <c r="I96" s="418"/>
      <c r="J96" s="418"/>
      <c r="L96"/>
    </row>
    <row r="97" spans="1:12" ht="13.15" thickBot="1" x14ac:dyDescent="0.4">
      <c r="A97" s="418"/>
      <c r="B97" s="418"/>
      <c r="C97" s="418"/>
      <c r="D97" s="418"/>
      <c r="E97" s="418"/>
      <c r="F97" s="418"/>
      <c r="G97" s="418"/>
      <c r="H97" s="418"/>
      <c r="I97" s="418"/>
      <c r="J97" s="418"/>
      <c r="L97"/>
    </row>
    <row r="98" spans="1:12" ht="13.15" thickBot="1" x14ac:dyDescent="0.4">
      <c r="A98" s="418"/>
      <c r="B98" s="418"/>
      <c r="C98" s="418"/>
      <c r="D98" s="418"/>
      <c r="E98" s="418"/>
      <c r="F98" s="418"/>
      <c r="G98" s="418"/>
      <c r="H98" s="418"/>
      <c r="I98" s="418"/>
      <c r="J98" s="418"/>
      <c r="L98"/>
    </row>
    <row r="99" spans="1:12" ht="13.15" thickBot="1" x14ac:dyDescent="0.4">
      <c r="A99" s="418"/>
      <c r="B99" s="418"/>
      <c r="C99" s="418"/>
      <c r="D99" s="418"/>
      <c r="E99" s="418"/>
      <c r="F99" s="418"/>
      <c r="G99" s="418"/>
      <c r="H99" s="418"/>
      <c r="I99" s="418"/>
      <c r="J99" s="418"/>
      <c r="L99"/>
    </row>
    <row r="100" spans="1:12" x14ac:dyDescent="0.35">
      <c r="A100" s="30"/>
      <c r="B100" s="30"/>
      <c r="C100" s="30"/>
      <c r="D100" s="30"/>
      <c r="E100" s="30"/>
      <c r="F100" s="30"/>
      <c r="G100" s="30"/>
      <c r="H100" s="30"/>
      <c r="I100" s="30"/>
      <c r="J100" s="30"/>
      <c r="L100"/>
    </row>
    <row r="101" spans="1:12" ht="13.15" thickBot="1" x14ac:dyDescent="0.4">
      <c r="A101" s="30"/>
      <c r="B101" s="30"/>
      <c r="C101" s="30"/>
      <c r="D101" s="30"/>
      <c r="E101" s="30"/>
      <c r="F101" s="30"/>
      <c r="G101" s="30"/>
      <c r="H101" s="30"/>
      <c r="I101" s="30"/>
      <c r="J101" s="30"/>
      <c r="L101"/>
    </row>
    <row r="102" spans="1:12" ht="27" customHeight="1" thickBot="1" x14ac:dyDescent="0.4">
      <c r="A102" s="352">
        <v>1</v>
      </c>
      <c r="B102" s="369" t="str">
        <f ca="1">AG13</f>
        <v>4x - 6 - (6x + 1) =</v>
      </c>
      <c r="C102" s="369"/>
      <c r="D102" s="369"/>
      <c r="E102" s="369"/>
      <c r="F102" s="419" t="str">
        <f ca="1">AM13</f>
        <v>-2x - 7</v>
      </c>
      <c r="G102" s="419"/>
      <c r="H102" s="419"/>
      <c r="I102" s="419"/>
      <c r="J102" s="419"/>
      <c r="L102"/>
    </row>
    <row r="103" spans="1:12" ht="27" customHeight="1" x14ac:dyDescent="0.35">
      <c r="A103" s="352"/>
      <c r="B103" s="369"/>
      <c r="C103" s="369"/>
      <c r="D103" s="369"/>
      <c r="E103" s="369"/>
      <c r="F103" s="419"/>
      <c r="G103" s="419"/>
      <c r="H103" s="419"/>
      <c r="I103" s="419"/>
      <c r="J103" s="419"/>
      <c r="L103"/>
    </row>
    <row r="104" spans="1:12" ht="27" customHeight="1" x14ac:dyDescent="0.35">
      <c r="A104" s="348">
        <v>2</v>
      </c>
      <c r="B104" s="362" t="str">
        <f ca="1">AG14</f>
        <v>-4x - 8 - (-x - 9) =</v>
      </c>
      <c r="C104" s="363"/>
      <c r="D104" s="363"/>
      <c r="E104" s="364"/>
      <c r="F104" s="420" t="str">
        <f ca="1">AM14</f>
        <v>-3x + 1</v>
      </c>
      <c r="G104" s="421"/>
      <c r="H104" s="421"/>
      <c r="I104" s="421"/>
      <c r="J104" s="422"/>
      <c r="L104"/>
    </row>
    <row r="105" spans="1:12" ht="27" customHeight="1" x14ac:dyDescent="0.35">
      <c r="A105" s="348"/>
      <c r="B105" s="365"/>
      <c r="C105" s="366"/>
      <c r="D105" s="366"/>
      <c r="E105" s="367"/>
      <c r="F105" s="423"/>
      <c r="G105" s="424"/>
      <c r="H105" s="424"/>
      <c r="I105" s="424"/>
      <c r="J105" s="425"/>
      <c r="L105"/>
    </row>
    <row r="106" spans="1:12" ht="27" customHeight="1" x14ac:dyDescent="0.35">
      <c r="A106" s="345">
        <v>3</v>
      </c>
      <c r="B106" s="373" t="str">
        <f ca="1">AG15</f>
        <v>-7x + 3 - (x + 10) =</v>
      </c>
      <c r="C106" s="374"/>
      <c r="D106" s="374"/>
      <c r="E106" s="375"/>
      <c r="F106" s="426" t="str">
        <f ca="1">AM15</f>
        <v>-8x - 7</v>
      </c>
      <c r="G106" s="427"/>
      <c r="H106" s="427"/>
      <c r="I106" s="427"/>
      <c r="J106" s="428"/>
      <c r="L106"/>
    </row>
    <row r="107" spans="1:12" ht="27" customHeight="1" x14ac:dyDescent="0.35">
      <c r="A107" s="345"/>
      <c r="B107" s="376"/>
      <c r="C107" s="377"/>
      <c r="D107" s="377"/>
      <c r="E107" s="378"/>
      <c r="F107" s="429"/>
      <c r="G107" s="430"/>
      <c r="H107" s="430"/>
      <c r="I107" s="430"/>
      <c r="J107" s="431"/>
      <c r="L107"/>
    </row>
    <row r="108" spans="1:12" ht="27" customHeight="1" x14ac:dyDescent="0.35">
      <c r="A108" s="348">
        <v>4</v>
      </c>
      <c r="B108" s="362" t="str">
        <f ca="1">AG16</f>
        <v>-9x - 2 - (4x - 3) =</v>
      </c>
      <c r="C108" s="363"/>
      <c r="D108" s="363"/>
      <c r="E108" s="364"/>
      <c r="F108" s="420" t="str">
        <f ca="1">AM16</f>
        <v>-13x + 1</v>
      </c>
      <c r="G108" s="421"/>
      <c r="H108" s="421"/>
      <c r="I108" s="421"/>
      <c r="J108" s="422"/>
      <c r="L108"/>
    </row>
    <row r="109" spans="1:12" ht="27" customHeight="1" x14ac:dyDescent="0.35">
      <c r="A109" s="348"/>
      <c r="B109" s="365"/>
      <c r="C109" s="366"/>
      <c r="D109" s="366"/>
      <c r="E109" s="367"/>
      <c r="F109" s="423"/>
      <c r="G109" s="424"/>
      <c r="H109" s="424"/>
      <c r="I109" s="424"/>
      <c r="J109" s="425"/>
      <c r="L109"/>
    </row>
    <row r="110" spans="1:12" ht="27" customHeight="1" x14ac:dyDescent="0.35">
      <c r="A110" s="345">
        <v>5</v>
      </c>
      <c r="B110" s="373" t="str">
        <f ca="1">AG17</f>
        <v>-2x + 3 - (-4x + 4) =</v>
      </c>
      <c r="C110" s="374"/>
      <c r="D110" s="374"/>
      <c r="E110" s="375"/>
      <c r="F110" s="426" t="str">
        <f ca="1">AM17</f>
        <v>2x - 1</v>
      </c>
      <c r="G110" s="427"/>
      <c r="H110" s="427"/>
      <c r="I110" s="427"/>
      <c r="J110" s="428"/>
      <c r="L110"/>
    </row>
    <row r="111" spans="1:12" ht="27" customHeight="1" x14ac:dyDescent="0.35">
      <c r="A111" s="345"/>
      <c r="B111" s="376"/>
      <c r="C111" s="377"/>
      <c r="D111" s="377"/>
      <c r="E111" s="378"/>
      <c r="F111" s="429"/>
      <c r="G111" s="430"/>
      <c r="H111" s="430"/>
      <c r="I111" s="430"/>
      <c r="J111" s="431"/>
      <c r="L111"/>
    </row>
    <row r="112" spans="1:12" ht="27" customHeight="1" x14ac:dyDescent="0.35">
      <c r="A112" s="348">
        <v>6</v>
      </c>
      <c r="B112" s="362" t="str">
        <f ca="1">AG18</f>
        <v>-6x - 7 - (-6x + 3) =</v>
      </c>
      <c r="C112" s="363"/>
      <c r="D112" s="363"/>
      <c r="E112" s="364"/>
      <c r="F112" s="420" t="str">
        <f ca="1">AM18</f>
        <v>- 10</v>
      </c>
      <c r="G112" s="421"/>
      <c r="H112" s="421"/>
      <c r="I112" s="421"/>
      <c r="J112" s="422"/>
      <c r="L112"/>
    </row>
    <row r="113" spans="1:12" ht="27" customHeight="1" x14ac:dyDescent="0.35">
      <c r="A113" s="348"/>
      <c r="B113" s="365"/>
      <c r="C113" s="366"/>
      <c r="D113" s="366"/>
      <c r="E113" s="367"/>
      <c r="F113" s="423"/>
      <c r="G113" s="424"/>
      <c r="H113" s="424"/>
      <c r="I113" s="424"/>
      <c r="J113" s="425"/>
      <c r="L113"/>
    </row>
    <row r="114" spans="1:12" ht="27" customHeight="1" x14ac:dyDescent="0.35">
      <c r="A114" s="345">
        <v>7</v>
      </c>
      <c r="B114" s="373" t="str">
        <f ca="1">AG19</f>
        <v>-3x - 3 + (-2x - 9) =</v>
      </c>
      <c r="C114" s="374"/>
      <c r="D114" s="374"/>
      <c r="E114" s="375"/>
      <c r="F114" s="426" t="str">
        <f ca="1">AM19</f>
        <v>-5x - 12</v>
      </c>
      <c r="G114" s="427"/>
      <c r="H114" s="427"/>
      <c r="I114" s="427"/>
      <c r="J114" s="428"/>
      <c r="L114"/>
    </row>
    <row r="115" spans="1:12" ht="27" customHeight="1" x14ac:dyDescent="0.35">
      <c r="A115" s="345"/>
      <c r="B115" s="376"/>
      <c r="C115" s="377"/>
      <c r="D115" s="377"/>
      <c r="E115" s="378"/>
      <c r="F115" s="429"/>
      <c r="G115" s="430"/>
      <c r="H115" s="430"/>
      <c r="I115" s="430"/>
      <c r="J115" s="431"/>
      <c r="L115"/>
    </row>
    <row r="116" spans="1:12" ht="27" customHeight="1" x14ac:dyDescent="0.35">
      <c r="A116" s="348">
        <v>8</v>
      </c>
      <c r="B116" s="362" t="str">
        <f ca="1">AG20</f>
        <v>8x + 6 + (-8x + 5) =</v>
      </c>
      <c r="C116" s="363"/>
      <c r="D116" s="363"/>
      <c r="E116" s="364"/>
      <c r="F116" s="420" t="str">
        <f ca="1">AM20</f>
        <v>11</v>
      </c>
      <c r="G116" s="421"/>
      <c r="H116" s="421"/>
      <c r="I116" s="421"/>
      <c r="J116" s="422"/>
      <c r="L116"/>
    </row>
    <row r="117" spans="1:12" ht="27" customHeight="1" x14ac:dyDescent="0.35">
      <c r="A117" s="348"/>
      <c r="B117" s="365"/>
      <c r="C117" s="366"/>
      <c r="D117" s="366"/>
      <c r="E117" s="367"/>
      <c r="F117" s="423"/>
      <c r="G117" s="424"/>
      <c r="H117" s="424"/>
      <c r="I117" s="424"/>
      <c r="J117" s="425"/>
      <c r="L117"/>
    </row>
    <row r="118" spans="1:12" ht="27" customHeight="1" x14ac:dyDescent="0.35">
      <c r="A118" s="345">
        <v>9</v>
      </c>
      <c r="B118" s="373" t="str">
        <f ca="1">AG21</f>
        <v>3x - 6 + (-6x - 6) =</v>
      </c>
      <c r="C118" s="374"/>
      <c r="D118" s="374"/>
      <c r="E118" s="375"/>
      <c r="F118" s="426" t="str">
        <f ca="1">AM21</f>
        <v>-3x - 12</v>
      </c>
      <c r="G118" s="427"/>
      <c r="H118" s="427"/>
      <c r="I118" s="427"/>
      <c r="J118" s="428"/>
      <c r="L118"/>
    </row>
    <row r="119" spans="1:12" ht="27" customHeight="1" x14ac:dyDescent="0.35">
      <c r="A119" s="345"/>
      <c r="B119" s="376"/>
      <c r="C119" s="377"/>
      <c r="D119" s="377"/>
      <c r="E119" s="378"/>
      <c r="F119" s="429"/>
      <c r="G119" s="430"/>
      <c r="H119" s="430"/>
      <c r="I119" s="430"/>
      <c r="J119" s="431"/>
      <c r="L119"/>
    </row>
    <row r="120" spans="1:12" ht="27" customHeight="1" x14ac:dyDescent="0.35">
      <c r="A120" s="348">
        <v>10</v>
      </c>
      <c r="B120" s="362" t="str">
        <f ca="1">AG22</f>
        <v>6x - 2 + (-7x - 3) =</v>
      </c>
      <c r="C120" s="363"/>
      <c r="D120" s="363"/>
      <c r="E120" s="364"/>
      <c r="F120" s="420" t="str">
        <f ca="1">AM22</f>
        <v>-x - 5</v>
      </c>
      <c r="G120" s="421"/>
      <c r="H120" s="421"/>
      <c r="I120" s="421"/>
      <c r="J120" s="422"/>
      <c r="L120"/>
    </row>
    <row r="121" spans="1:12" ht="27" customHeight="1" x14ac:dyDescent="0.35">
      <c r="A121" s="348"/>
      <c r="B121" s="365"/>
      <c r="C121" s="366"/>
      <c r="D121" s="366"/>
      <c r="E121" s="367"/>
      <c r="F121" s="423"/>
      <c r="G121" s="424"/>
      <c r="H121" s="424"/>
      <c r="I121" s="424"/>
      <c r="J121" s="425"/>
      <c r="L121"/>
    </row>
    <row r="122" spans="1:12" x14ac:dyDescent="0.35">
      <c r="L122"/>
    </row>
  </sheetData>
  <mergeCells count="221">
    <mergeCell ref="Z2:AH6"/>
    <mergeCell ref="Z9:AH10"/>
    <mergeCell ref="A90:A91"/>
    <mergeCell ref="B90:E91"/>
    <mergeCell ref="F90:J91"/>
    <mergeCell ref="M90:M91"/>
    <mergeCell ref="N90:Q91"/>
    <mergeCell ref="R90:V91"/>
    <mergeCell ref="A88:A89"/>
    <mergeCell ref="B88:E89"/>
    <mergeCell ref="A84:A85"/>
    <mergeCell ref="B84:E85"/>
    <mergeCell ref="F84:J85"/>
    <mergeCell ref="M84:M85"/>
    <mergeCell ref="N84:Q85"/>
    <mergeCell ref="R84:V85"/>
    <mergeCell ref="F88:J89"/>
    <mergeCell ref="M88:M89"/>
    <mergeCell ref="N88:Q89"/>
    <mergeCell ref="R88:V89"/>
    <mergeCell ref="A86:A87"/>
    <mergeCell ref="B86:E87"/>
    <mergeCell ref="F86:J87"/>
    <mergeCell ref="M86:M87"/>
    <mergeCell ref="N86:Q87"/>
    <mergeCell ref="R86:V87"/>
    <mergeCell ref="A80:A81"/>
    <mergeCell ref="B80:E81"/>
    <mergeCell ref="F80:J81"/>
    <mergeCell ref="M80:M81"/>
    <mergeCell ref="N80:Q81"/>
    <mergeCell ref="R80:V81"/>
    <mergeCell ref="A82:A83"/>
    <mergeCell ref="B82:E83"/>
    <mergeCell ref="F82:J83"/>
    <mergeCell ref="M82:M83"/>
    <mergeCell ref="N82:Q83"/>
    <mergeCell ref="R82:V83"/>
    <mergeCell ref="A76:A77"/>
    <mergeCell ref="B76:E77"/>
    <mergeCell ref="F76:J77"/>
    <mergeCell ref="M76:M77"/>
    <mergeCell ref="N76:Q77"/>
    <mergeCell ref="R76:V77"/>
    <mergeCell ref="A78:A79"/>
    <mergeCell ref="B78:E79"/>
    <mergeCell ref="F78:J79"/>
    <mergeCell ref="M78:M79"/>
    <mergeCell ref="N78:Q79"/>
    <mergeCell ref="R78:V79"/>
    <mergeCell ref="A116:A117"/>
    <mergeCell ref="B116:E117"/>
    <mergeCell ref="F116:J117"/>
    <mergeCell ref="A118:A119"/>
    <mergeCell ref="B118:E119"/>
    <mergeCell ref="F118:J119"/>
    <mergeCell ref="A120:A121"/>
    <mergeCell ref="B120:E121"/>
    <mergeCell ref="F120:J121"/>
    <mergeCell ref="A110:A111"/>
    <mergeCell ref="B110:E111"/>
    <mergeCell ref="F110:J111"/>
    <mergeCell ref="A112:A113"/>
    <mergeCell ref="B112:E113"/>
    <mergeCell ref="F112:J113"/>
    <mergeCell ref="A114:A115"/>
    <mergeCell ref="B114:E115"/>
    <mergeCell ref="F114:J115"/>
    <mergeCell ref="A104:A105"/>
    <mergeCell ref="B104:E105"/>
    <mergeCell ref="F104:J105"/>
    <mergeCell ref="A106:A107"/>
    <mergeCell ref="B106:E107"/>
    <mergeCell ref="F106:J107"/>
    <mergeCell ref="A108:A109"/>
    <mergeCell ref="B108:E109"/>
    <mergeCell ref="F108:J109"/>
    <mergeCell ref="A59:A60"/>
    <mergeCell ref="B59:E60"/>
    <mergeCell ref="F59:J60"/>
    <mergeCell ref="M59:M60"/>
    <mergeCell ref="N59:Q60"/>
    <mergeCell ref="R59:V60"/>
    <mergeCell ref="A96:J99"/>
    <mergeCell ref="A102:A103"/>
    <mergeCell ref="B102:E103"/>
    <mergeCell ref="F102:J103"/>
    <mergeCell ref="A66:J69"/>
    <mergeCell ref="M66:V69"/>
    <mergeCell ref="A72:A73"/>
    <mergeCell ref="B72:E73"/>
    <mergeCell ref="F72:J73"/>
    <mergeCell ref="M72:M73"/>
    <mergeCell ref="N72:Q73"/>
    <mergeCell ref="R72:V73"/>
    <mergeCell ref="A74:A75"/>
    <mergeCell ref="B74:E75"/>
    <mergeCell ref="F74:J75"/>
    <mergeCell ref="M74:M75"/>
    <mergeCell ref="N74:Q75"/>
    <mergeCell ref="R74:V75"/>
    <mergeCell ref="A55:A56"/>
    <mergeCell ref="B55:E56"/>
    <mergeCell ref="F55:J56"/>
    <mergeCell ref="M55:M56"/>
    <mergeCell ref="N55:Q56"/>
    <mergeCell ref="R55:V56"/>
    <mergeCell ref="A57:A58"/>
    <mergeCell ref="B57:E58"/>
    <mergeCell ref="F57:J58"/>
    <mergeCell ref="M57:M58"/>
    <mergeCell ref="N57:Q58"/>
    <mergeCell ref="R57:V58"/>
    <mergeCell ref="A51:A52"/>
    <mergeCell ref="B51:E52"/>
    <mergeCell ref="F51:J52"/>
    <mergeCell ref="M51:M52"/>
    <mergeCell ref="N51:Q52"/>
    <mergeCell ref="R51:V52"/>
    <mergeCell ref="A53:A54"/>
    <mergeCell ref="B53:E54"/>
    <mergeCell ref="F53:J54"/>
    <mergeCell ref="M53:M54"/>
    <mergeCell ref="N53:Q54"/>
    <mergeCell ref="R53:V54"/>
    <mergeCell ref="A47:A48"/>
    <mergeCell ref="B47:E48"/>
    <mergeCell ref="F47:J48"/>
    <mergeCell ref="M47:M48"/>
    <mergeCell ref="N47:Q48"/>
    <mergeCell ref="R47:V48"/>
    <mergeCell ref="A49:A50"/>
    <mergeCell ref="B49:E50"/>
    <mergeCell ref="F49:J50"/>
    <mergeCell ref="M49:M50"/>
    <mergeCell ref="N49:Q50"/>
    <mergeCell ref="R49:V50"/>
    <mergeCell ref="A43:A44"/>
    <mergeCell ref="B43:E44"/>
    <mergeCell ref="F43:J44"/>
    <mergeCell ref="M43:M44"/>
    <mergeCell ref="N43:Q44"/>
    <mergeCell ref="R43:V44"/>
    <mergeCell ref="A45:A46"/>
    <mergeCell ref="B45:E46"/>
    <mergeCell ref="F45:J46"/>
    <mergeCell ref="M45:M46"/>
    <mergeCell ref="N45:Q46"/>
    <mergeCell ref="R45:V46"/>
    <mergeCell ref="A28:A29"/>
    <mergeCell ref="B28:E29"/>
    <mergeCell ref="F28:J29"/>
    <mergeCell ref="M28:M29"/>
    <mergeCell ref="N28:Q29"/>
    <mergeCell ref="R28:V29"/>
    <mergeCell ref="A35:J38"/>
    <mergeCell ref="M35:V38"/>
    <mergeCell ref="A41:A42"/>
    <mergeCell ref="B41:E42"/>
    <mergeCell ref="F41:J42"/>
    <mergeCell ref="M41:M42"/>
    <mergeCell ref="N41:Q42"/>
    <mergeCell ref="R41:V42"/>
    <mergeCell ref="A24:A25"/>
    <mergeCell ref="B24:E25"/>
    <mergeCell ref="F24:J25"/>
    <mergeCell ref="M24:M25"/>
    <mergeCell ref="N24:Q25"/>
    <mergeCell ref="R24:V25"/>
    <mergeCell ref="A26:A27"/>
    <mergeCell ref="B26:E27"/>
    <mergeCell ref="F26:J27"/>
    <mergeCell ref="M26:M27"/>
    <mergeCell ref="N26:Q27"/>
    <mergeCell ref="R26:V27"/>
    <mergeCell ref="A20:A21"/>
    <mergeCell ref="B20:E21"/>
    <mergeCell ref="F20:J21"/>
    <mergeCell ref="M20:M21"/>
    <mergeCell ref="N20:Q21"/>
    <mergeCell ref="R20:V21"/>
    <mergeCell ref="A22:A23"/>
    <mergeCell ref="B22:E23"/>
    <mergeCell ref="F22:J23"/>
    <mergeCell ref="M22:M23"/>
    <mergeCell ref="N22:Q23"/>
    <mergeCell ref="R22:V23"/>
    <mergeCell ref="A16:A17"/>
    <mergeCell ref="B16:E17"/>
    <mergeCell ref="F16:J17"/>
    <mergeCell ref="M16:M17"/>
    <mergeCell ref="F12:J13"/>
    <mergeCell ref="M12:M13"/>
    <mergeCell ref="N16:Q17"/>
    <mergeCell ref="R16:V17"/>
    <mergeCell ref="A18:A19"/>
    <mergeCell ref="B18:E19"/>
    <mergeCell ref="F18:J19"/>
    <mergeCell ref="M18:M19"/>
    <mergeCell ref="N18:Q19"/>
    <mergeCell ref="R18:V19"/>
    <mergeCell ref="Z12:AH12"/>
    <mergeCell ref="AJ12:AM12"/>
    <mergeCell ref="A14:A15"/>
    <mergeCell ref="B14:E15"/>
    <mergeCell ref="F14:J15"/>
    <mergeCell ref="M14:M15"/>
    <mergeCell ref="N14:Q15"/>
    <mergeCell ref="R14:V15"/>
    <mergeCell ref="A12:A13"/>
    <mergeCell ref="B12:E13"/>
    <mergeCell ref="N12:Q13"/>
    <mergeCell ref="R12:V13"/>
    <mergeCell ref="A4:J7"/>
    <mergeCell ref="M4:V7"/>
    <mergeCell ref="A10:A11"/>
    <mergeCell ref="B10:E11"/>
    <mergeCell ref="F10:J11"/>
    <mergeCell ref="M10:M11"/>
    <mergeCell ref="N10:Q11"/>
    <mergeCell ref="R10:V1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42" fitToHeight="2" orientation="portrait" horizontalDpi="0" verticalDpi="0" r:id="rId1"/>
  <rowBreaks count="1" manualBreakCount="1">
    <brk id="92" max="21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2BF40-82F1-4797-AD80-F54995C0BFC8}">
  <sheetPr codeName="Feuil10"/>
  <dimension ref="A1:BD171"/>
  <sheetViews>
    <sheetView topLeftCell="A138" zoomScale="69" zoomScaleNormal="69" workbookViewId="0">
      <selection activeCell="B1" sqref="B1:G1"/>
    </sheetView>
  </sheetViews>
  <sheetFormatPr baseColWidth="10" defaultColWidth="11.06640625" defaultRowHeight="13.9" x14ac:dyDescent="0.4"/>
  <cols>
    <col min="1" max="1" width="1.6640625" style="30" customWidth="1"/>
    <col min="2" max="2" width="20.59765625" style="30" customWidth="1"/>
    <col min="3" max="3" width="8.33203125" style="30" customWidth="1"/>
    <col min="4" max="4" width="3.3984375" style="30" customWidth="1"/>
    <col min="5" max="5" width="7.73046875" style="30" customWidth="1"/>
    <col min="6" max="6" width="8.1328125" style="30" customWidth="1"/>
    <col min="7" max="7" width="19.796875" style="30" customWidth="1"/>
    <col min="8" max="9" width="10.796875" style="30" customWidth="1"/>
    <col min="10" max="10" width="20.59765625" style="30" customWidth="1"/>
    <col min="11" max="11" width="7.796875" style="30" customWidth="1"/>
    <col min="12" max="12" width="3.33203125" style="30" customWidth="1"/>
    <col min="13" max="13" width="7.73046875" style="30" customWidth="1"/>
    <col min="14" max="14" width="8.1328125" style="30" customWidth="1"/>
    <col min="15" max="15" width="19.9296875" style="30" customWidth="1"/>
    <col min="16" max="16" width="1.73046875" style="30" customWidth="1"/>
    <col min="17" max="17" width="10.6640625" style="30" customWidth="1"/>
    <col min="18" max="18" width="3.06640625" customWidth="1"/>
    <col min="19" max="19" width="12.9296875" customWidth="1"/>
    <col min="20" max="20" width="11.06640625" customWidth="1"/>
    <col min="21" max="21" width="6.6640625" style="54" customWidth="1"/>
    <col min="22" max="23" width="3" style="54" customWidth="1"/>
    <col min="24" max="24" width="4.9296875" style="54" customWidth="1"/>
    <col min="25" max="29" width="11.06640625" customWidth="1"/>
    <col min="30" max="30" width="3.73046875" style="144" customWidth="1"/>
    <col min="31" max="31" width="8.06640625" customWidth="1"/>
    <col min="32" max="32" width="2.73046875" customWidth="1"/>
    <col min="33" max="33" width="5" style="145" customWidth="1"/>
    <col min="34" max="35" width="11.06640625" customWidth="1"/>
    <col min="36" max="36" width="15.265625" style="146" customWidth="1"/>
    <col min="37" max="37" width="1.796875" customWidth="1"/>
    <col min="38" max="38" width="7.53125" customWidth="1"/>
    <col min="39" max="41" width="2.73046875" customWidth="1"/>
    <col min="42" max="42" width="8.19921875" customWidth="1"/>
    <col min="43" max="46" width="11.06640625" customWidth="1"/>
    <col min="47" max="47" width="15.73046875" customWidth="1"/>
    <col min="48" max="48" width="11.19921875" customWidth="1"/>
    <col min="49" max="49" width="1.796875" customWidth="1"/>
    <col min="50" max="51" width="2.73046875" customWidth="1"/>
    <col min="52" max="52" width="4.06640625" customWidth="1"/>
  </cols>
  <sheetData>
    <row r="1" spans="1:56" ht="14.25" thickBot="1" x14ac:dyDescent="0.45">
      <c r="B1" s="55" t="s">
        <v>140</v>
      </c>
      <c r="C1" s="55"/>
      <c r="G1" s="55" t="s">
        <v>12</v>
      </c>
      <c r="I1" s="56"/>
      <c r="J1" s="55" t="s">
        <v>140</v>
      </c>
      <c r="K1" s="55"/>
      <c r="O1" s="55" t="s">
        <v>12</v>
      </c>
      <c r="R1" s="30"/>
      <c r="S1" s="30"/>
      <c r="T1" s="30"/>
      <c r="U1" s="57"/>
      <c r="V1" s="58"/>
      <c r="W1" s="58"/>
      <c r="X1" s="57"/>
      <c r="Y1" s="30"/>
      <c r="Z1" s="30"/>
    </row>
    <row r="2" spans="1:56" ht="30" customHeight="1" thickTop="1" thickBot="1" x14ac:dyDescent="0.4">
      <c r="B2" s="55"/>
      <c r="C2" s="55"/>
      <c r="F2" s="55"/>
      <c r="I2" s="56"/>
      <c r="J2" s="55"/>
      <c r="K2" s="55"/>
      <c r="N2" s="55"/>
      <c r="R2" s="30"/>
      <c r="S2" s="30"/>
      <c r="T2" s="30"/>
      <c r="U2" s="57"/>
      <c r="V2" s="58"/>
      <c r="W2" s="58"/>
      <c r="X2" s="57"/>
      <c r="Y2" s="30"/>
      <c r="Z2" s="30"/>
      <c r="AA2" s="341" t="s">
        <v>23</v>
      </c>
      <c r="AB2" s="341"/>
      <c r="AC2" s="341"/>
      <c r="AD2" s="341"/>
      <c r="AE2" s="341"/>
      <c r="AF2" s="341"/>
      <c r="AG2" s="341"/>
      <c r="AH2" s="341"/>
      <c r="AI2" s="341"/>
      <c r="AJ2" s="341"/>
      <c r="AK2" s="341"/>
      <c r="AL2" s="341"/>
      <c r="AM2" s="341"/>
      <c r="AN2" s="341"/>
      <c r="AO2" s="341"/>
      <c r="AP2" s="341"/>
      <c r="AQ2" s="341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</row>
    <row r="3" spans="1:56" s="61" customFormat="1" ht="37.5" customHeight="1" x14ac:dyDescent="0.35">
      <c r="A3" s="59"/>
      <c r="B3" s="317" t="s">
        <v>110</v>
      </c>
      <c r="C3" s="317"/>
      <c r="D3" s="317"/>
      <c r="E3" s="317"/>
      <c r="F3" s="317"/>
      <c r="G3" s="317"/>
      <c r="H3" s="59"/>
      <c r="I3" s="60"/>
      <c r="J3" s="317" t="s">
        <v>110</v>
      </c>
      <c r="K3" s="317"/>
      <c r="L3" s="317"/>
      <c r="M3" s="317"/>
      <c r="N3" s="317"/>
      <c r="O3" s="317"/>
      <c r="P3" s="59"/>
      <c r="Q3" s="59"/>
      <c r="R3" s="59"/>
      <c r="S3" s="59"/>
      <c r="T3" s="59"/>
      <c r="U3" s="59"/>
      <c r="V3" s="58"/>
      <c r="W3" s="58"/>
      <c r="X3" s="59"/>
      <c r="Y3" s="59"/>
      <c r="Z3" s="59"/>
      <c r="AA3" s="341"/>
      <c r="AB3" s="341"/>
      <c r="AC3" s="341"/>
      <c r="AD3" s="341"/>
      <c r="AE3" s="341"/>
      <c r="AF3" s="341"/>
      <c r="AG3" s="341"/>
      <c r="AH3" s="341"/>
      <c r="AI3" s="341"/>
      <c r="AJ3" s="341"/>
      <c r="AK3" s="341"/>
      <c r="AL3" s="341"/>
      <c r="AM3" s="341"/>
      <c r="AN3" s="341"/>
      <c r="AO3" s="341"/>
      <c r="AP3" s="341"/>
      <c r="AQ3" s="341"/>
      <c r="AR3" s="59"/>
      <c r="AS3" s="59"/>
      <c r="AT3" s="59"/>
      <c r="AU3" s="59"/>
      <c r="AV3" s="59"/>
      <c r="AW3" s="59"/>
      <c r="AX3" s="59"/>
      <c r="AY3" s="59"/>
      <c r="AZ3" s="59"/>
      <c r="BA3" s="59"/>
      <c r="BB3" s="59"/>
      <c r="BC3" s="59"/>
      <c r="BD3" s="59"/>
    </row>
    <row r="4" spans="1:56" ht="30.4" customHeight="1" x14ac:dyDescent="0.35">
      <c r="I4" s="56"/>
      <c r="R4" s="62"/>
      <c r="S4" s="342" t="s">
        <v>25</v>
      </c>
      <c r="T4" s="342"/>
      <c r="U4" s="342"/>
      <c r="V4" s="63"/>
      <c r="W4" s="58"/>
      <c r="X4" s="57"/>
      <c r="Y4" s="30"/>
      <c r="Z4" s="30"/>
      <c r="AA4" s="64" t="s">
        <v>26</v>
      </c>
      <c r="AB4" s="12"/>
      <c r="AC4" s="12"/>
      <c r="AD4" s="147"/>
      <c r="AE4" s="147"/>
      <c r="AF4" s="147"/>
      <c r="AG4" s="147"/>
      <c r="AH4" s="147"/>
      <c r="AI4" s="147"/>
      <c r="AJ4" s="147"/>
      <c r="AK4" s="147"/>
      <c r="AL4" s="147"/>
      <c r="AM4" s="343"/>
      <c r="AN4" s="343"/>
      <c r="AO4" s="343"/>
      <c r="AP4" s="12"/>
      <c r="AQ4" s="65"/>
      <c r="AR4" s="30"/>
      <c r="AS4" s="344" t="s">
        <v>31</v>
      </c>
      <c r="AT4" s="344"/>
      <c r="AU4" s="344"/>
      <c r="AV4" s="344"/>
      <c r="AW4" s="344"/>
      <c r="AX4" s="344"/>
      <c r="AY4" s="344"/>
      <c r="AZ4" s="344"/>
      <c r="BA4" s="30"/>
      <c r="BB4" s="30"/>
      <c r="BC4" s="30"/>
      <c r="BD4" s="30"/>
    </row>
    <row r="5" spans="1:56" ht="22.05" customHeight="1" x14ac:dyDescent="0.45">
      <c r="B5" s="315" t="s">
        <v>32</v>
      </c>
      <c r="C5" s="446" t="str">
        <f ca="1">VLOOKUP(INT(Z13),$AS$5:$AV$44,3)</f>
        <v>-3 + 18 =</v>
      </c>
      <c r="D5" s="446"/>
      <c r="E5" s="446"/>
      <c r="F5" s="446"/>
      <c r="G5" s="338"/>
      <c r="I5" s="56"/>
      <c r="J5" s="315" t="s">
        <v>32</v>
      </c>
      <c r="K5" s="467" t="str">
        <f ca="1">VLOOKUP(INT(Z13),$AS$5:$AV$44,3)</f>
        <v>-3 + 18 =</v>
      </c>
      <c r="L5" s="467"/>
      <c r="M5" s="467"/>
      <c r="N5" s="467"/>
      <c r="O5" s="338"/>
      <c r="R5" s="69"/>
      <c r="S5" s="342"/>
      <c r="T5" s="342"/>
      <c r="U5" s="342"/>
      <c r="V5" s="70"/>
      <c r="W5" s="71"/>
      <c r="X5" s="57"/>
      <c r="Y5" s="30"/>
      <c r="Z5" s="30"/>
      <c r="AA5" s="64" t="s">
        <v>15</v>
      </c>
      <c r="AB5" s="12"/>
      <c r="AC5" s="75" t="s">
        <v>111</v>
      </c>
      <c r="AD5" s="148">
        <f t="shared" ref="AD5:AD45" ca="1" si="0">INT(RAND()*2)</f>
        <v>0</v>
      </c>
      <c r="AE5" s="149">
        <f t="shared" ref="AE5:AE24" ca="1" si="1">IF(AD5=1,INT(RAND()*20+1),-1*INT(RAND()*20+1))</f>
        <v>-17</v>
      </c>
      <c r="AF5" s="149" t="s">
        <v>15</v>
      </c>
      <c r="AG5" s="150">
        <f t="shared" ref="AG5:AG45" ca="1" si="2">INT(RAND()*2)</f>
        <v>1</v>
      </c>
      <c r="AH5" s="149">
        <f t="shared" ref="AH5:AH24" ca="1" si="3">IF(AG5=1,INT(RAND()*20+1),-1*INT(RAND()*20+1))</f>
        <v>12</v>
      </c>
      <c r="AI5" s="149">
        <f t="shared" ref="AI5:AI45" ca="1" si="4">IF(AH5&lt;0,CONCATENATE("( ",AH5,")"),AH5)</f>
        <v>12</v>
      </c>
      <c r="AJ5" s="151" t="str">
        <f t="shared" ref="AJ5:AJ45" ca="1" si="5">CONCATENATE(AE5," ",AF5," ",AI5," =")</f>
        <v>-17 + 12 =</v>
      </c>
      <c r="AK5" s="152"/>
      <c r="AL5" s="152">
        <f t="shared" ref="AL5:AL14" ca="1" si="6">AE5+AH5</f>
        <v>-5</v>
      </c>
      <c r="AM5" s="75"/>
      <c r="AN5" s="75"/>
      <c r="AO5" s="75"/>
      <c r="AP5" s="12"/>
      <c r="AQ5" s="65"/>
      <c r="AR5" s="30"/>
      <c r="AS5" s="74">
        <v>1</v>
      </c>
      <c r="AT5" s="75" t="s">
        <v>34</v>
      </c>
      <c r="AU5" s="153" t="str">
        <f t="shared" ref="AU5:AU44" ca="1" si="7">AJ5</f>
        <v>-17 + 12 =</v>
      </c>
      <c r="AV5" s="153">
        <f t="shared" ref="AV5:AV44" ca="1" si="8">AL5</f>
        <v>-5</v>
      </c>
      <c r="AW5" s="12"/>
      <c r="AX5" s="12"/>
      <c r="AY5" s="12"/>
      <c r="AZ5" s="65"/>
      <c r="BA5" s="30"/>
      <c r="BB5" s="30"/>
      <c r="BC5" s="30"/>
      <c r="BD5" s="30"/>
    </row>
    <row r="6" spans="1:56" ht="13.15" customHeight="1" x14ac:dyDescent="0.45">
      <c r="B6" s="315"/>
      <c r="C6" s="446"/>
      <c r="D6" s="446"/>
      <c r="E6" s="446"/>
      <c r="F6" s="446"/>
      <c r="G6" s="338"/>
      <c r="I6" s="56"/>
      <c r="J6" s="315"/>
      <c r="K6" s="467"/>
      <c r="L6" s="467"/>
      <c r="M6" s="467"/>
      <c r="N6" s="467"/>
      <c r="O6" s="338"/>
      <c r="R6" s="69"/>
      <c r="S6" s="339" t="s">
        <v>37</v>
      </c>
      <c r="T6" s="339"/>
      <c r="U6" s="79">
        <v>10</v>
      </c>
      <c r="V6" s="70"/>
      <c r="W6" s="71"/>
      <c r="X6" s="468" t="s">
        <v>131</v>
      </c>
      <c r="Y6" s="468"/>
      <c r="Z6" s="30"/>
      <c r="AA6" s="64" t="s">
        <v>18</v>
      </c>
      <c r="AB6" s="12"/>
      <c r="AC6" s="12"/>
      <c r="AD6" s="148">
        <f t="shared" ca="1" si="0"/>
        <v>0</v>
      </c>
      <c r="AE6" s="149">
        <f t="shared" ca="1" si="1"/>
        <v>-3</v>
      </c>
      <c r="AF6" s="149" t="s">
        <v>15</v>
      </c>
      <c r="AG6" s="150">
        <f t="shared" ca="1" si="2"/>
        <v>1</v>
      </c>
      <c r="AH6" s="149">
        <f t="shared" ca="1" si="3"/>
        <v>18</v>
      </c>
      <c r="AI6" s="149">
        <f t="shared" ca="1" si="4"/>
        <v>18</v>
      </c>
      <c r="AJ6" s="151" t="str">
        <f t="shared" ca="1" si="5"/>
        <v>-3 + 18 =</v>
      </c>
      <c r="AK6" s="152"/>
      <c r="AL6" s="152">
        <f t="shared" ca="1" si="6"/>
        <v>15</v>
      </c>
      <c r="AM6" s="75"/>
      <c r="AN6" s="75"/>
      <c r="AO6" s="75"/>
      <c r="AP6" s="12"/>
      <c r="AQ6" s="65"/>
      <c r="AR6" s="30"/>
      <c r="AS6" s="74">
        <v>2</v>
      </c>
      <c r="AT6" s="75" t="s">
        <v>38</v>
      </c>
      <c r="AU6" s="153" t="str">
        <f t="shared" ca="1" si="7"/>
        <v>-3 + 18 =</v>
      </c>
      <c r="AV6" s="153">
        <f t="shared" ca="1" si="8"/>
        <v>15</v>
      </c>
      <c r="AW6" s="12"/>
      <c r="AX6" s="12"/>
      <c r="AY6" s="12"/>
      <c r="AZ6" s="65"/>
      <c r="BA6" s="30"/>
      <c r="BB6" s="30"/>
      <c r="BC6" s="30"/>
      <c r="BD6" s="30"/>
    </row>
    <row r="7" spans="1:56" ht="22.05" customHeight="1" x14ac:dyDescent="0.45">
      <c r="B7" s="315"/>
      <c r="C7" s="446"/>
      <c r="D7" s="446"/>
      <c r="E7" s="446"/>
      <c r="F7" s="446"/>
      <c r="G7" s="338"/>
      <c r="I7" s="56"/>
      <c r="J7" s="315"/>
      <c r="K7" s="467"/>
      <c r="L7" s="467"/>
      <c r="M7" s="467"/>
      <c r="N7" s="467"/>
      <c r="O7" s="338"/>
      <c r="R7" s="69"/>
      <c r="S7" s="340" t="s">
        <v>39</v>
      </c>
      <c r="T7" s="340"/>
      <c r="U7" s="85">
        <v>10</v>
      </c>
      <c r="V7" s="70"/>
      <c r="W7" s="71"/>
      <c r="X7" s="468"/>
      <c r="Y7" s="468"/>
      <c r="Z7" s="30"/>
      <c r="AA7" s="86" t="s">
        <v>40</v>
      </c>
      <c r="AB7" s="12"/>
      <c r="AC7" s="12"/>
      <c r="AD7" s="148">
        <f t="shared" ca="1" si="0"/>
        <v>0</v>
      </c>
      <c r="AE7" s="149">
        <f t="shared" ca="1" si="1"/>
        <v>-5</v>
      </c>
      <c r="AF7" s="149" t="s">
        <v>15</v>
      </c>
      <c r="AG7" s="150">
        <f t="shared" ca="1" si="2"/>
        <v>0</v>
      </c>
      <c r="AH7" s="149">
        <f t="shared" ca="1" si="3"/>
        <v>-5</v>
      </c>
      <c r="AI7" s="149" t="str">
        <f t="shared" ca="1" si="4"/>
        <v>( -5)</v>
      </c>
      <c r="AJ7" s="151" t="str">
        <f t="shared" ca="1" si="5"/>
        <v>-5 + ( -5) =</v>
      </c>
      <c r="AK7" s="152"/>
      <c r="AL7" s="152">
        <f t="shared" ca="1" si="6"/>
        <v>-10</v>
      </c>
      <c r="AM7" s="75"/>
      <c r="AN7" s="75"/>
      <c r="AO7" s="75"/>
      <c r="AP7" s="12"/>
      <c r="AQ7" s="65"/>
      <c r="AR7" s="30"/>
      <c r="AS7" s="74">
        <v>3</v>
      </c>
      <c r="AT7" s="75" t="s">
        <v>42</v>
      </c>
      <c r="AU7" s="153" t="str">
        <f t="shared" ca="1" si="7"/>
        <v>-5 + ( -5) =</v>
      </c>
      <c r="AV7" s="153">
        <f t="shared" ca="1" si="8"/>
        <v>-10</v>
      </c>
      <c r="AW7" s="12"/>
      <c r="AX7" s="12"/>
      <c r="AY7" s="12"/>
      <c r="AZ7" s="65"/>
      <c r="BA7" s="30"/>
      <c r="BB7" s="30"/>
      <c r="BC7" s="30"/>
      <c r="BD7" s="30"/>
    </row>
    <row r="8" spans="1:56" ht="22.05" customHeight="1" x14ac:dyDescent="0.55000000000000004">
      <c r="B8" s="311" t="s">
        <v>43</v>
      </c>
      <c r="C8" s="439" t="str">
        <f ca="1">VLOOKUP(INT(Z14),$AS$5:$AV$44,3)</f>
        <v>-18 + 18 =</v>
      </c>
      <c r="D8" s="439"/>
      <c r="E8" s="439"/>
      <c r="F8" s="439"/>
      <c r="G8" s="331"/>
      <c r="I8" s="56"/>
      <c r="J8" s="311" t="s">
        <v>43</v>
      </c>
      <c r="K8" s="439" t="str">
        <f ca="1">VLOOKUP(INT(Z14),$AS$5:$AV$44,3)</f>
        <v>-18 + 18 =</v>
      </c>
      <c r="L8" s="439"/>
      <c r="M8" s="439"/>
      <c r="N8" s="439"/>
      <c r="O8" s="331"/>
      <c r="R8" s="69"/>
      <c r="S8" s="340" t="s">
        <v>44</v>
      </c>
      <c r="T8" s="340"/>
      <c r="U8" s="85">
        <v>0</v>
      </c>
      <c r="V8" s="70"/>
      <c r="W8" s="71"/>
      <c r="X8" s="468"/>
      <c r="Y8" s="468"/>
      <c r="Z8" s="30"/>
      <c r="AA8" s="180" t="s">
        <v>45</v>
      </c>
      <c r="AB8" s="12"/>
      <c r="AC8" s="12"/>
      <c r="AD8" s="148">
        <f t="shared" ca="1" si="0"/>
        <v>0</v>
      </c>
      <c r="AE8" s="149">
        <f t="shared" ca="1" si="1"/>
        <v>-18</v>
      </c>
      <c r="AF8" s="149" t="s">
        <v>15</v>
      </c>
      <c r="AG8" s="150">
        <f t="shared" ca="1" si="2"/>
        <v>1</v>
      </c>
      <c r="AH8" s="149">
        <f t="shared" ca="1" si="3"/>
        <v>18</v>
      </c>
      <c r="AI8" s="149">
        <f t="shared" ca="1" si="4"/>
        <v>18</v>
      </c>
      <c r="AJ8" s="151" t="str">
        <f t="shared" ca="1" si="5"/>
        <v>-18 + 18 =</v>
      </c>
      <c r="AK8" s="152"/>
      <c r="AL8" s="152">
        <f t="shared" ca="1" si="6"/>
        <v>0</v>
      </c>
      <c r="AM8" s="75"/>
      <c r="AN8" s="75"/>
      <c r="AO8" s="75"/>
      <c r="AP8" s="12"/>
      <c r="AQ8" s="65"/>
      <c r="AR8" s="30"/>
      <c r="AS8" s="74">
        <v>4</v>
      </c>
      <c r="AT8" s="75" t="s">
        <v>46</v>
      </c>
      <c r="AU8" s="153" t="str">
        <f t="shared" ca="1" si="7"/>
        <v>-18 + 18 =</v>
      </c>
      <c r="AV8" s="153">
        <f t="shared" ca="1" si="8"/>
        <v>0</v>
      </c>
      <c r="AW8" s="12"/>
      <c r="AX8" s="12"/>
      <c r="AY8" s="12"/>
      <c r="AZ8" s="65"/>
      <c r="BA8" s="30"/>
      <c r="BB8" s="30"/>
      <c r="BC8" s="30"/>
      <c r="BD8" s="30"/>
    </row>
    <row r="9" spans="1:56" ht="12" customHeight="1" x14ac:dyDescent="0.45">
      <c r="B9" s="311"/>
      <c r="C9" s="439"/>
      <c r="D9" s="439"/>
      <c r="E9" s="439"/>
      <c r="F9" s="439"/>
      <c r="G9" s="331"/>
      <c r="I9" s="56"/>
      <c r="J9" s="311"/>
      <c r="K9" s="439"/>
      <c r="L9" s="439"/>
      <c r="M9" s="439"/>
      <c r="N9" s="439"/>
      <c r="O9" s="331"/>
      <c r="R9" s="69"/>
      <c r="S9" s="336" t="s">
        <v>47</v>
      </c>
      <c r="T9" s="336"/>
      <c r="U9" s="90">
        <v>0</v>
      </c>
      <c r="V9" s="70"/>
      <c r="W9" s="71"/>
      <c r="X9" s="468"/>
      <c r="Y9" s="468"/>
      <c r="Z9" s="30"/>
      <c r="AA9" s="74"/>
      <c r="AB9" s="12"/>
      <c r="AC9" s="12"/>
      <c r="AD9" s="148">
        <f t="shared" ca="1" si="0"/>
        <v>0</v>
      </c>
      <c r="AE9" s="149">
        <f t="shared" ca="1" si="1"/>
        <v>-6</v>
      </c>
      <c r="AF9" s="149" t="s">
        <v>15</v>
      </c>
      <c r="AG9" s="150">
        <f t="shared" ca="1" si="2"/>
        <v>0</v>
      </c>
      <c r="AH9" s="149">
        <f t="shared" ca="1" si="3"/>
        <v>-17</v>
      </c>
      <c r="AI9" s="149" t="str">
        <f t="shared" ca="1" si="4"/>
        <v>( -17)</v>
      </c>
      <c r="AJ9" s="151" t="str">
        <f t="shared" ca="1" si="5"/>
        <v>-6 + ( -17) =</v>
      </c>
      <c r="AK9" s="152"/>
      <c r="AL9" s="152">
        <f t="shared" ca="1" si="6"/>
        <v>-23</v>
      </c>
      <c r="AM9" s="75"/>
      <c r="AN9" s="75"/>
      <c r="AO9" s="75"/>
      <c r="AP9" s="12"/>
      <c r="AQ9" s="65"/>
      <c r="AR9" s="30"/>
      <c r="AS9" s="74">
        <v>5</v>
      </c>
      <c r="AT9" s="75" t="s">
        <v>49</v>
      </c>
      <c r="AU9" s="153" t="str">
        <f t="shared" ca="1" si="7"/>
        <v>-6 + ( -17) =</v>
      </c>
      <c r="AV9" s="153">
        <f t="shared" ca="1" si="8"/>
        <v>-23</v>
      </c>
      <c r="AW9" s="12"/>
      <c r="AX9" s="12"/>
      <c r="AY9" s="12"/>
      <c r="AZ9" s="65"/>
      <c r="BA9" s="30"/>
      <c r="BB9" s="30"/>
      <c r="BC9" s="30"/>
      <c r="BD9" s="30"/>
    </row>
    <row r="10" spans="1:56" ht="22.05" customHeight="1" x14ac:dyDescent="0.45">
      <c r="B10" s="311"/>
      <c r="C10" s="439"/>
      <c r="D10" s="439"/>
      <c r="E10" s="439"/>
      <c r="F10" s="439"/>
      <c r="G10" s="331"/>
      <c r="I10" s="56"/>
      <c r="J10" s="311"/>
      <c r="K10" s="439"/>
      <c r="L10" s="439"/>
      <c r="M10" s="439"/>
      <c r="N10" s="439"/>
      <c r="O10" s="331"/>
      <c r="R10" s="91"/>
      <c r="S10" s="337" t="s">
        <v>50</v>
      </c>
      <c r="T10" s="337"/>
      <c r="U10" s="92">
        <f>SUM(U6:U9)</f>
        <v>20</v>
      </c>
      <c r="V10" s="93"/>
      <c r="W10" s="71"/>
      <c r="X10" s="468"/>
      <c r="Y10" s="468"/>
      <c r="Z10" s="30"/>
      <c r="AA10" s="74"/>
      <c r="AB10" s="12"/>
      <c r="AC10" s="12"/>
      <c r="AD10" s="148">
        <f t="shared" ca="1" si="0"/>
        <v>0</v>
      </c>
      <c r="AE10" s="149">
        <f t="shared" ca="1" si="1"/>
        <v>-3</v>
      </c>
      <c r="AF10" s="149" t="s">
        <v>15</v>
      </c>
      <c r="AG10" s="150">
        <f t="shared" ca="1" si="2"/>
        <v>0</v>
      </c>
      <c r="AH10" s="149">
        <f t="shared" ca="1" si="3"/>
        <v>-10</v>
      </c>
      <c r="AI10" s="149" t="str">
        <f t="shared" ca="1" si="4"/>
        <v>( -10)</v>
      </c>
      <c r="AJ10" s="151" t="str">
        <f t="shared" ca="1" si="5"/>
        <v>-3 + ( -10) =</v>
      </c>
      <c r="AK10" s="152"/>
      <c r="AL10" s="152">
        <f t="shared" ca="1" si="6"/>
        <v>-13</v>
      </c>
      <c r="AM10" s="75"/>
      <c r="AN10" s="75"/>
      <c r="AO10" s="75"/>
      <c r="AP10" s="12"/>
      <c r="AQ10" s="65"/>
      <c r="AR10" s="30"/>
      <c r="AS10" s="74">
        <v>6</v>
      </c>
      <c r="AT10" s="75" t="s">
        <v>51</v>
      </c>
      <c r="AU10" s="153" t="str">
        <f t="shared" ca="1" si="7"/>
        <v>-3 + ( -10) =</v>
      </c>
      <c r="AV10" s="153">
        <f t="shared" ca="1" si="8"/>
        <v>-13</v>
      </c>
      <c r="AW10" s="12"/>
      <c r="AX10" s="12"/>
      <c r="AY10" s="12"/>
      <c r="AZ10" s="65"/>
      <c r="BA10" s="30"/>
      <c r="BB10" s="30"/>
      <c r="BC10" s="30"/>
      <c r="BD10" s="30"/>
    </row>
    <row r="11" spans="1:56" ht="22.05" customHeight="1" x14ac:dyDescent="0.45">
      <c r="B11" s="311" t="s">
        <v>52</v>
      </c>
      <c r="C11" s="439" t="str">
        <f ca="1">VLOOKUP(INT(Z15),$AS$5:$AV$44,3)</f>
        <v>18 + 18 =</v>
      </c>
      <c r="D11" s="439"/>
      <c r="E11" s="439"/>
      <c r="F11" s="439"/>
      <c r="G11" s="331"/>
      <c r="I11" s="56"/>
      <c r="J11" s="311" t="s">
        <v>52</v>
      </c>
      <c r="K11" s="439" t="str">
        <f ca="1">VLOOKUP(INT(Z15),$AS$5:$AV$44,3)</f>
        <v>18 + 18 =</v>
      </c>
      <c r="L11" s="439"/>
      <c r="M11" s="439"/>
      <c r="N11" s="439"/>
      <c r="O11" s="331"/>
      <c r="R11" s="30"/>
      <c r="S11" s="30"/>
      <c r="T11" s="55"/>
      <c r="U11" s="57"/>
      <c r="V11" s="71"/>
      <c r="W11" s="71"/>
      <c r="X11" s="57"/>
      <c r="Y11" s="30"/>
      <c r="Z11" s="30"/>
      <c r="AA11" s="74"/>
      <c r="AB11" s="12"/>
      <c r="AC11" s="12"/>
      <c r="AD11" s="148">
        <f t="shared" ca="1" si="0"/>
        <v>0</v>
      </c>
      <c r="AE11" s="149">
        <f t="shared" ca="1" si="1"/>
        <v>-5</v>
      </c>
      <c r="AF11" s="149" t="s">
        <v>15</v>
      </c>
      <c r="AG11" s="150">
        <f t="shared" ca="1" si="2"/>
        <v>1</v>
      </c>
      <c r="AH11" s="149">
        <f t="shared" ca="1" si="3"/>
        <v>9</v>
      </c>
      <c r="AI11" s="149">
        <f t="shared" ca="1" si="4"/>
        <v>9</v>
      </c>
      <c r="AJ11" s="151" t="str">
        <f t="shared" ca="1" si="5"/>
        <v>-5 + 9 =</v>
      </c>
      <c r="AK11" s="152"/>
      <c r="AL11" s="152">
        <f t="shared" ca="1" si="6"/>
        <v>4</v>
      </c>
      <c r="AM11" s="75"/>
      <c r="AN11" s="75"/>
      <c r="AO11" s="75"/>
      <c r="AP11" s="12"/>
      <c r="AQ11" s="65"/>
      <c r="AR11" s="30"/>
      <c r="AS11" s="74">
        <v>7</v>
      </c>
      <c r="AT11" s="75" t="s">
        <v>54</v>
      </c>
      <c r="AU11" s="153" t="str">
        <f t="shared" ca="1" si="7"/>
        <v>-5 + 9 =</v>
      </c>
      <c r="AV11" s="153">
        <f t="shared" ca="1" si="8"/>
        <v>4</v>
      </c>
      <c r="AW11" s="12"/>
      <c r="AX11" s="12"/>
      <c r="AY11" s="12"/>
      <c r="AZ11" s="65"/>
      <c r="BA11" s="30"/>
      <c r="BB11" s="30"/>
      <c r="BC11" s="30"/>
      <c r="BD11" s="30"/>
    </row>
    <row r="12" spans="1:56" ht="12" customHeight="1" x14ac:dyDescent="0.45">
      <c r="B12" s="311"/>
      <c r="C12" s="439"/>
      <c r="D12" s="439"/>
      <c r="E12" s="439"/>
      <c r="F12" s="439"/>
      <c r="G12" s="331"/>
      <c r="I12" s="56"/>
      <c r="J12" s="311"/>
      <c r="K12" s="439"/>
      <c r="L12" s="439"/>
      <c r="M12" s="439"/>
      <c r="N12" s="439"/>
      <c r="O12" s="331"/>
      <c r="R12" s="94"/>
      <c r="S12" s="334" t="s">
        <v>55</v>
      </c>
      <c r="T12" s="334"/>
      <c r="U12" s="334"/>
      <c r="V12" s="95"/>
      <c r="W12" s="96"/>
      <c r="X12" s="335" t="s">
        <v>56</v>
      </c>
      <c r="Y12" s="335"/>
      <c r="Z12" s="335"/>
      <c r="AA12" s="74"/>
      <c r="AB12" s="12"/>
      <c r="AC12" s="12"/>
      <c r="AD12" s="148">
        <f t="shared" ca="1" si="0"/>
        <v>1</v>
      </c>
      <c r="AE12" s="149">
        <f t="shared" ca="1" si="1"/>
        <v>18</v>
      </c>
      <c r="AF12" s="149" t="s">
        <v>15</v>
      </c>
      <c r="AG12" s="150">
        <f t="shared" ca="1" si="2"/>
        <v>1</v>
      </c>
      <c r="AH12" s="149">
        <f t="shared" ca="1" si="3"/>
        <v>18</v>
      </c>
      <c r="AI12" s="149">
        <f t="shared" ca="1" si="4"/>
        <v>18</v>
      </c>
      <c r="AJ12" s="151" t="str">
        <f t="shared" ca="1" si="5"/>
        <v>18 + 18 =</v>
      </c>
      <c r="AK12" s="152"/>
      <c r="AL12" s="152">
        <f t="shared" ca="1" si="6"/>
        <v>36</v>
      </c>
      <c r="AM12" s="75"/>
      <c r="AN12" s="75"/>
      <c r="AO12" s="75"/>
      <c r="AP12" s="12"/>
      <c r="AQ12" s="65"/>
      <c r="AR12" s="30"/>
      <c r="AS12" s="74">
        <v>8</v>
      </c>
      <c r="AT12" s="75" t="s">
        <v>57</v>
      </c>
      <c r="AU12" s="153" t="str">
        <f t="shared" ca="1" si="7"/>
        <v>18 + 18 =</v>
      </c>
      <c r="AV12" s="153">
        <f t="shared" ca="1" si="8"/>
        <v>36</v>
      </c>
      <c r="AW12" s="12"/>
      <c r="AX12" s="12"/>
      <c r="AY12" s="12"/>
      <c r="AZ12" s="65"/>
      <c r="BA12" s="30"/>
      <c r="BB12" s="30"/>
      <c r="BC12" s="30"/>
      <c r="BD12" s="30"/>
    </row>
    <row r="13" spans="1:56" ht="22.05" customHeight="1" x14ac:dyDescent="0.45">
      <c r="B13" s="311"/>
      <c r="C13" s="439"/>
      <c r="D13" s="439"/>
      <c r="E13" s="439"/>
      <c r="F13" s="439"/>
      <c r="G13" s="331"/>
      <c r="I13" s="56"/>
      <c r="J13" s="311"/>
      <c r="K13" s="439"/>
      <c r="L13" s="439"/>
      <c r="M13" s="439"/>
      <c r="N13" s="439"/>
      <c r="O13" s="331"/>
      <c r="R13" s="74"/>
      <c r="S13" s="75">
        <v>1</v>
      </c>
      <c r="T13" s="75" t="str">
        <f t="shared" ref="T13:T22" si="9">IF($U$6&gt;(S13-1),AT5,"")</f>
        <v>A1</v>
      </c>
      <c r="U13" s="97" t="str">
        <f t="shared" ref="U13:U52" ca="1" si="10">IF(S13&gt;$U$6,IF(S13&gt;($U$7+$U$6),IF(S13&gt;($U$7+$U$6+$U$8),IF(S13&gt;($U$7+$U$6+$U$8+$U$9),"",OFFSET(T13,(10-$U$6)+(10-$U$7)+(10-$U$8),0,1,1)),OFFSET(T13,(10-$U$6)+(10-$U$7),0,1,1)),OFFSET(T13,10-$U$6,0,1,1)),T13)</f>
        <v>A1</v>
      </c>
      <c r="V13" s="98"/>
      <c r="W13" s="99"/>
      <c r="X13" s="332" t="str">
        <f ca="1">INDEX($U$13:$U$22,'tirages aléatoires'!C4,1)</f>
        <v>A2</v>
      </c>
      <c r="Y13" s="332"/>
      <c r="Z13" s="100" t="str">
        <f t="shared" ref="Z13:Z42" ca="1" si="11">IF(RIGHT(X13)="0",IF(LEFT(X13)="A",10,IF(LEFT(X13)="M",30,IF(LEFT(X13)="S",20,40))),IF(LEFT(X13)="A",RIGHT(X13),IF(LEFT(X13)="M",RIGHT(X13)+20,IF(LEFT(X13)="S",RIGHT(X13)+10,RIGHT(X13)+30))))</f>
        <v>2</v>
      </c>
      <c r="AA13" s="74"/>
      <c r="AB13" s="12"/>
      <c r="AC13" s="12"/>
      <c r="AD13" s="148">
        <f t="shared" ca="1" si="0"/>
        <v>0</v>
      </c>
      <c r="AE13" s="149">
        <f t="shared" ca="1" si="1"/>
        <v>-3</v>
      </c>
      <c r="AF13" s="149" t="s">
        <v>15</v>
      </c>
      <c r="AG13" s="150">
        <f t="shared" ca="1" si="2"/>
        <v>1</v>
      </c>
      <c r="AH13" s="149">
        <f t="shared" ca="1" si="3"/>
        <v>17</v>
      </c>
      <c r="AI13" s="149">
        <f t="shared" ca="1" si="4"/>
        <v>17</v>
      </c>
      <c r="AJ13" s="151" t="str">
        <f t="shared" ca="1" si="5"/>
        <v>-3 + 17 =</v>
      </c>
      <c r="AK13" s="152"/>
      <c r="AL13" s="152">
        <f t="shared" ca="1" si="6"/>
        <v>14</v>
      </c>
      <c r="AM13" s="75"/>
      <c r="AN13" s="75"/>
      <c r="AO13" s="75"/>
      <c r="AP13" s="12"/>
      <c r="AQ13" s="65"/>
      <c r="AR13" s="30"/>
      <c r="AS13" s="74">
        <v>9</v>
      </c>
      <c r="AT13" s="75" t="s">
        <v>59</v>
      </c>
      <c r="AU13" s="153" t="str">
        <f t="shared" ca="1" si="7"/>
        <v>-3 + 17 =</v>
      </c>
      <c r="AV13" s="153">
        <f t="shared" ca="1" si="8"/>
        <v>14</v>
      </c>
      <c r="AW13" s="12"/>
      <c r="AX13" s="12"/>
      <c r="AY13" s="12"/>
      <c r="AZ13" s="65"/>
      <c r="BA13" s="30"/>
      <c r="BB13" s="30"/>
      <c r="BC13" s="30"/>
      <c r="BD13" s="30"/>
    </row>
    <row r="14" spans="1:56" ht="22.05" customHeight="1" x14ac:dyDescent="0.45">
      <c r="B14" s="311" t="s">
        <v>60</v>
      </c>
      <c r="C14" s="439" t="str">
        <f ca="1">VLOOKUP(INT(Z16),$AS$5:$AV$44,3)</f>
        <v>-5 + ( -5) =</v>
      </c>
      <c r="D14" s="439"/>
      <c r="E14" s="439"/>
      <c r="F14" s="439"/>
      <c r="G14" s="331"/>
      <c r="I14" s="56"/>
      <c r="J14" s="311" t="s">
        <v>60</v>
      </c>
      <c r="K14" s="439" t="str">
        <f ca="1">VLOOKUP(INT(Z16),$AS$5:$AV$44,3)</f>
        <v>-5 + ( -5) =</v>
      </c>
      <c r="L14" s="439"/>
      <c r="M14" s="439"/>
      <c r="N14" s="439"/>
      <c r="O14" s="331"/>
      <c r="R14" s="74"/>
      <c r="S14" s="75">
        <v>2</v>
      </c>
      <c r="T14" s="75" t="str">
        <f t="shared" si="9"/>
        <v>A2</v>
      </c>
      <c r="U14" s="101" t="str">
        <f t="shared" ca="1" si="10"/>
        <v>A2</v>
      </c>
      <c r="V14" s="98"/>
      <c r="W14" s="99"/>
      <c r="X14" s="332" t="str">
        <f ca="1">INDEX($U$13:$U$22,'tirages aléatoires'!C5,1)</f>
        <v>A4</v>
      </c>
      <c r="Y14" s="332"/>
      <c r="Z14" s="100" t="str">
        <f t="shared" ca="1" si="11"/>
        <v>4</v>
      </c>
      <c r="AA14" s="74"/>
      <c r="AB14" s="12"/>
      <c r="AC14" s="12"/>
      <c r="AD14" s="148">
        <f t="shared" ca="1" si="0"/>
        <v>0</v>
      </c>
      <c r="AE14" s="149">
        <f t="shared" ca="1" si="1"/>
        <v>-9</v>
      </c>
      <c r="AF14" s="149" t="s">
        <v>15</v>
      </c>
      <c r="AG14" s="150">
        <f t="shared" ca="1" si="2"/>
        <v>1</v>
      </c>
      <c r="AH14" s="149">
        <f t="shared" ca="1" si="3"/>
        <v>17</v>
      </c>
      <c r="AI14" s="149">
        <f t="shared" ca="1" si="4"/>
        <v>17</v>
      </c>
      <c r="AJ14" s="151" t="str">
        <f t="shared" ca="1" si="5"/>
        <v>-9 + 17 =</v>
      </c>
      <c r="AK14" s="152"/>
      <c r="AL14" s="152">
        <f t="shared" ca="1" si="6"/>
        <v>8</v>
      </c>
      <c r="AM14" s="75"/>
      <c r="AN14" s="75"/>
      <c r="AO14" s="75"/>
      <c r="AP14" s="12"/>
      <c r="AQ14" s="65"/>
      <c r="AR14" s="30"/>
      <c r="AS14" s="74">
        <v>10</v>
      </c>
      <c r="AT14" s="75" t="s">
        <v>61</v>
      </c>
      <c r="AU14" s="153" t="str">
        <f t="shared" ca="1" si="7"/>
        <v>-9 + 17 =</v>
      </c>
      <c r="AV14" s="153">
        <f t="shared" ca="1" si="8"/>
        <v>8</v>
      </c>
      <c r="AW14" s="12"/>
      <c r="AX14" s="12"/>
      <c r="AY14" s="12"/>
      <c r="AZ14" s="65"/>
      <c r="BA14" s="30"/>
      <c r="BB14" s="30"/>
      <c r="BC14" s="30"/>
      <c r="BD14" s="30"/>
    </row>
    <row r="15" spans="1:56" ht="12" customHeight="1" x14ac:dyDescent="0.45">
      <c r="B15" s="311"/>
      <c r="C15" s="439"/>
      <c r="D15" s="439"/>
      <c r="E15" s="439"/>
      <c r="F15" s="439"/>
      <c r="G15" s="331"/>
      <c r="I15" s="56"/>
      <c r="J15" s="311"/>
      <c r="K15" s="439"/>
      <c r="L15" s="439"/>
      <c r="M15" s="439"/>
      <c r="N15" s="439"/>
      <c r="O15" s="331"/>
      <c r="R15" s="74"/>
      <c r="S15" s="75">
        <v>3</v>
      </c>
      <c r="T15" s="75" t="str">
        <f t="shared" si="9"/>
        <v>A3</v>
      </c>
      <c r="U15" s="101" t="str">
        <f t="shared" ca="1" si="10"/>
        <v>A3</v>
      </c>
      <c r="V15" s="98"/>
      <c r="W15" s="99"/>
      <c r="X15" s="332" t="str">
        <f ca="1">INDEX($U$13:$U$22,'tirages aléatoires'!C6,1)</f>
        <v>A8</v>
      </c>
      <c r="Y15" s="332"/>
      <c r="Z15" s="100" t="str">
        <f t="shared" ca="1" si="11"/>
        <v>8</v>
      </c>
      <c r="AA15" s="74"/>
      <c r="AB15" s="12"/>
      <c r="AC15" s="75" t="s">
        <v>112</v>
      </c>
      <c r="AD15" s="148">
        <f t="shared" ca="1" si="0"/>
        <v>0</v>
      </c>
      <c r="AE15" s="149">
        <f t="shared" ca="1" si="1"/>
        <v>-1</v>
      </c>
      <c r="AF15" s="149" t="s">
        <v>18</v>
      </c>
      <c r="AG15" s="150">
        <f t="shared" ca="1" si="2"/>
        <v>1</v>
      </c>
      <c r="AH15" s="149">
        <f t="shared" ca="1" si="3"/>
        <v>8</v>
      </c>
      <c r="AI15" s="149">
        <f t="shared" ca="1" si="4"/>
        <v>8</v>
      </c>
      <c r="AJ15" s="151" t="str">
        <f t="shared" ca="1" si="5"/>
        <v>-1 - 8 =</v>
      </c>
      <c r="AK15" s="152"/>
      <c r="AL15" s="152">
        <f t="shared" ref="AL15:AL24" ca="1" si="12">AE15-AH15</f>
        <v>-9</v>
      </c>
      <c r="AM15" s="75"/>
      <c r="AN15" s="75"/>
      <c r="AO15" s="75"/>
      <c r="AP15" s="12"/>
      <c r="AQ15" s="65"/>
      <c r="AR15" s="30"/>
      <c r="AS15" s="74">
        <v>11</v>
      </c>
      <c r="AT15" s="75" t="s">
        <v>63</v>
      </c>
      <c r="AU15" s="153" t="str">
        <f t="shared" ca="1" si="7"/>
        <v>-1 - 8 =</v>
      </c>
      <c r="AV15" s="153">
        <f t="shared" ca="1" si="8"/>
        <v>-9</v>
      </c>
      <c r="AW15" s="12"/>
      <c r="AX15" s="12"/>
      <c r="AY15" s="12"/>
      <c r="AZ15" s="65"/>
      <c r="BA15" s="30"/>
      <c r="BB15" s="30"/>
      <c r="BC15" s="30"/>
      <c r="BD15" s="30"/>
    </row>
    <row r="16" spans="1:56" ht="22.05" customHeight="1" x14ac:dyDescent="0.45">
      <c r="B16" s="311"/>
      <c r="C16" s="439"/>
      <c r="D16" s="439"/>
      <c r="E16" s="439"/>
      <c r="F16" s="439"/>
      <c r="G16" s="331"/>
      <c r="I16" s="56"/>
      <c r="J16" s="311"/>
      <c r="K16" s="439"/>
      <c r="L16" s="439"/>
      <c r="M16" s="439"/>
      <c r="N16" s="439"/>
      <c r="O16" s="331"/>
      <c r="R16" s="74"/>
      <c r="S16" s="75">
        <v>4</v>
      </c>
      <c r="T16" s="75" t="str">
        <f t="shared" si="9"/>
        <v>A4</v>
      </c>
      <c r="U16" s="101" t="str">
        <f t="shared" ca="1" si="10"/>
        <v>A4</v>
      </c>
      <c r="V16" s="98"/>
      <c r="W16" s="99"/>
      <c r="X16" s="332" t="str">
        <f ca="1">INDEX($U$13:$U$22,'tirages aléatoires'!C7,1)</f>
        <v>A3</v>
      </c>
      <c r="Y16" s="332"/>
      <c r="Z16" s="100" t="str">
        <f t="shared" ca="1" si="11"/>
        <v>3</v>
      </c>
      <c r="AA16" s="74"/>
      <c r="AB16" s="12"/>
      <c r="AC16" s="12"/>
      <c r="AD16" s="148">
        <f t="shared" ca="1" si="0"/>
        <v>1</v>
      </c>
      <c r="AE16" s="149">
        <f t="shared" ca="1" si="1"/>
        <v>18</v>
      </c>
      <c r="AF16" s="149" t="s">
        <v>18</v>
      </c>
      <c r="AG16" s="150">
        <f t="shared" ca="1" si="2"/>
        <v>0</v>
      </c>
      <c r="AH16" s="149">
        <f t="shared" ca="1" si="3"/>
        <v>-16</v>
      </c>
      <c r="AI16" s="149" t="str">
        <f t="shared" ca="1" si="4"/>
        <v>( -16)</v>
      </c>
      <c r="AJ16" s="151" t="str">
        <f t="shared" ca="1" si="5"/>
        <v>18 - ( -16) =</v>
      </c>
      <c r="AK16" s="152"/>
      <c r="AL16" s="152">
        <f t="shared" ca="1" si="12"/>
        <v>34</v>
      </c>
      <c r="AM16" s="75"/>
      <c r="AN16" s="75"/>
      <c r="AO16" s="75"/>
      <c r="AP16" s="12"/>
      <c r="AQ16" s="65"/>
      <c r="AR16" s="30"/>
      <c r="AS16" s="74">
        <v>12</v>
      </c>
      <c r="AT16" s="75" t="s">
        <v>64</v>
      </c>
      <c r="AU16" s="153" t="str">
        <f t="shared" ca="1" si="7"/>
        <v>18 - ( -16) =</v>
      </c>
      <c r="AV16" s="153">
        <f t="shared" ca="1" si="8"/>
        <v>34</v>
      </c>
      <c r="AW16" s="12"/>
      <c r="AX16" s="12"/>
      <c r="AY16" s="12"/>
      <c r="AZ16" s="65"/>
      <c r="BA16" s="30"/>
      <c r="BB16" s="30"/>
      <c r="BC16" s="30"/>
      <c r="BD16" s="30"/>
    </row>
    <row r="17" spans="2:56" ht="22.05" customHeight="1" x14ac:dyDescent="0.45">
      <c r="B17" s="311" t="s">
        <v>65</v>
      </c>
      <c r="C17" s="439" t="str">
        <f ca="1">VLOOKUP(INT(Z17),$AS$5:$AV$44,3)</f>
        <v>-9 + 17 =</v>
      </c>
      <c r="D17" s="439"/>
      <c r="E17" s="439"/>
      <c r="F17" s="439"/>
      <c r="G17" s="331"/>
      <c r="I17" s="56"/>
      <c r="J17" s="311" t="s">
        <v>65</v>
      </c>
      <c r="K17" s="439" t="str">
        <f ca="1">VLOOKUP(INT(Z17),$AS$5:$AV$44,3)</f>
        <v>-9 + 17 =</v>
      </c>
      <c r="L17" s="439"/>
      <c r="M17" s="439"/>
      <c r="N17" s="439"/>
      <c r="O17" s="331"/>
      <c r="R17" s="74"/>
      <c r="S17" s="75">
        <v>5</v>
      </c>
      <c r="T17" s="75" t="str">
        <f t="shared" si="9"/>
        <v>A5</v>
      </c>
      <c r="U17" s="101" t="str">
        <f t="shared" ca="1" si="10"/>
        <v>A5</v>
      </c>
      <c r="V17" s="98"/>
      <c r="W17" s="99"/>
      <c r="X17" s="332" t="str">
        <f ca="1">INDEX($U$13:$U$22,'tirages aléatoires'!C8,1)</f>
        <v>A10</v>
      </c>
      <c r="Y17" s="332"/>
      <c r="Z17" s="100">
        <f t="shared" ca="1" si="11"/>
        <v>10</v>
      </c>
      <c r="AA17" s="74"/>
      <c r="AB17" s="12"/>
      <c r="AC17" s="12"/>
      <c r="AD17" s="148">
        <f t="shared" ca="1" si="0"/>
        <v>0</v>
      </c>
      <c r="AE17" s="149">
        <f t="shared" ca="1" si="1"/>
        <v>-12</v>
      </c>
      <c r="AF17" s="149" t="s">
        <v>18</v>
      </c>
      <c r="AG17" s="150">
        <f t="shared" ca="1" si="2"/>
        <v>1</v>
      </c>
      <c r="AH17" s="149">
        <f t="shared" ca="1" si="3"/>
        <v>17</v>
      </c>
      <c r="AI17" s="149">
        <f t="shared" ca="1" si="4"/>
        <v>17</v>
      </c>
      <c r="AJ17" s="151" t="str">
        <f t="shared" ca="1" si="5"/>
        <v>-12 - 17 =</v>
      </c>
      <c r="AK17" s="152"/>
      <c r="AL17" s="152">
        <f t="shared" ca="1" si="12"/>
        <v>-29</v>
      </c>
      <c r="AM17" s="75"/>
      <c r="AN17" s="75"/>
      <c r="AO17" s="75"/>
      <c r="AP17" s="12"/>
      <c r="AQ17" s="65"/>
      <c r="AR17" s="30"/>
      <c r="AS17" s="74">
        <v>13</v>
      </c>
      <c r="AT17" s="75" t="s">
        <v>67</v>
      </c>
      <c r="AU17" s="153" t="str">
        <f t="shared" ca="1" si="7"/>
        <v>-12 - 17 =</v>
      </c>
      <c r="AV17" s="153">
        <f t="shared" ca="1" si="8"/>
        <v>-29</v>
      </c>
      <c r="AW17" s="12"/>
      <c r="AX17" s="12"/>
      <c r="AY17" s="12"/>
      <c r="AZ17" s="65"/>
      <c r="BA17" s="30"/>
      <c r="BB17" s="30"/>
      <c r="BC17" s="30"/>
      <c r="BD17" s="30"/>
    </row>
    <row r="18" spans="2:56" ht="12" customHeight="1" x14ac:dyDescent="0.45">
      <c r="B18" s="311"/>
      <c r="C18" s="439"/>
      <c r="D18" s="439"/>
      <c r="E18" s="439"/>
      <c r="F18" s="439"/>
      <c r="G18" s="331"/>
      <c r="I18" s="56"/>
      <c r="J18" s="311"/>
      <c r="K18" s="439"/>
      <c r="L18" s="439"/>
      <c r="M18" s="439"/>
      <c r="N18" s="439"/>
      <c r="O18" s="331"/>
      <c r="R18" s="74"/>
      <c r="S18" s="75">
        <v>6</v>
      </c>
      <c r="T18" s="75" t="str">
        <f t="shared" si="9"/>
        <v>A6</v>
      </c>
      <c r="U18" s="101" t="str">
        <f t="shared" ca="1" si="10"/>
        <v>A6</v>
      </c>
      <c r="V18" s="98"/>
      <c r="W18" s="99"/>
      <c r="X18" s="332" t="str">
        <f ca="1">INDEX($U$13:$U$22,'tirages aléatoires'!C9,1)</f>
        <v>A6</v>
      </c>
      <c r="Y18" s="332"/>
      <c r="Z18" s="100" t="str">
        <f t="shared" ca="1" si="11"/>
        <v>6</v>
      </c>
      <c r="AA18" s="74"/>
      <c r="AB18" s="12"/>
      <c r="AC18" s="12"/>
      <c r="AD18" s="148">
        <f t="shared" ca="1" si="0"/>
        <v>0</v>
      </c>
      <c r="AE18" s="149">
        <f t="shared" ca="1" si="1"/>
        <v>-11</v>
      </c>
      <c r="AF18" s="149" t="s">
        <v>18</v>
      </c>
      <c r="AG18" s="150">
        <f t="shared" ca="1" si="2"/>
        <v>0</v>
      </c>
      <c r="AH18" s="149">
        <f t="shared" ca="1" si="3"/>
        <v>-14</v>
      </c>
      <c r="AI18" s="149" t="str">
        <f t="shared" ca="1" si="4"/>
        <v>( -14)</v>
      </c>
      <c r="AJ18" s="151" t="str">
        <f t="shared" ca="1" si="5"/>
        <v>-11 - ( -14) =</v>
      </c>
      <c r="AK18" s="152"/>
      <c r="AL18" s="152">
        <f t="shared" ca="1" si="12"/>
        <v>3</v>
      </c>
      <c r="AM18" s="75"/>
      <c r="AN18" s="75"/>
      <c r="AO18" s="75"/>
      <c r="AP18" s="12"/>
      <c r="AQ18" s="65"/>
      <c r="AR18" s="30"/>
      <c r="AS18" s="74">
        <v>14</v>
      </c>
      <c r="AT18" s="75" t="s">
        <v>68</v>
      </c>
      <c r="AU18" s="153" t="str">
        <f t="shared" ca="1" si="7"/>
        <v>-11 - ( -14) =</v>
      </c>
      <c r="AV18" s="153">
        <f t="shared" ca="1" si="8"/>
        <v>3</v>
      </c>
      <c r="AW18" s="12"/>
      <c r="AX18" s="12"/>
      <c r="AY18" s="12"/>
      <c r="AZ18" s="65"/>
      <c r="BA18" s="30"/>
      <c r="BB18" s="30"/>
      <c r="BC18" s="30"/>
      <c r="BD18" s="30"/>
    </row>
    <row r="19" spans="2:56" ht="22.05" customHeight="1" x14ac:dyDescent="0.45">
      <c r="B19" s="311"/>
      <c r="C19" s="439"/>
      <c r="D19" s="439"/>
      <c r="E19" s="439"/>
      <c r="F19" s="439"/>
      <c r="G19" s="331"/>
      <c r="I19" s="56"/>
      <c r="J19" s="311"/>
      <c r="K19" s="439"/>
      <c r="L19" s="439"/>
      <c r="M19" s="439"/>
      <c r="N19" s="439"/>
      <c r="O19" s="331"/>
      <c r="R19" s="74"/>
      <c r="S19" s="75">
        <v>7</v>
      </c>
      <c r="T19" s="75" t="str">
        <f t="shared" si="9"/>
        <v>A7</v>
      </c>
      <c r="U19" s="101" t="str">
        <f t="shared" ca="1" si="10"/>
        <v>A7</v>
      </c>
      <c r="V19" s="98"/>
      <c r="W19" s="99"/>
      <c r="X19" s="332" t="str">
        <f ca="1">INDEX($U$13:$U$22,'tirages aléatoires'!C10,1)</f>
        <v>A7</v>
      </c>
      <c r="Y19" s="332"/>
      <c r="Z19" s="100" t="str">
        <f t="shared" ca="1" si="11"/>
        <v>7</v>
      </c>
      <c r="AA19" s="74"/>
      <c r="AB19" s="12"/>
      <c r="AC19" s="12"/>
      <c r="AD19" s="148">
        <f t="shared" ca="1" si="0"/>
        <v>0</v>
      </c>
      <c r="AE19" s="149">
        <f t="shared" ca="1" si="1"/>
        <v>-5</v>
      </c>
      <c r="AF19" s="149" t="s">
        <v>18</v>
      </c>
      <c r="AG19" s="150">
        <f t="shared" ca="1" si="2"/>
        <v>0</v>
      </c>
      <c r="AH19" s="149">
        <f t="shared" ca="1" si="3"/>
        <v>-2</v>
      </c>
      <c r="AI19" s="149" t="str">
        <f t="shared" ca="1" si="4"/>
        <v>( -2)</v>
      </c>
      <c r="AJ19" s="151" t="str">
        <f t="shared" ca="1" si="5"/>
        <v>-5 - ( -2) =</v>
      </c>
      <c r="AK19" s="152"/>
      <c r="AL19" s="152">
        <f t="shared" ca="1" si="12"/>
        <v>-3</v>
      </c>
      <c r="AM19" s="75"/>
      <c r="AN19" s="75"/>
      <c r="AO19" s="75"/>
      <c r="AP19" s="12"/>
      <c r="AQ19" s="65"/>
      <c r="AR19" s="30"/>
      <c r="AS19" s="74">
        <v>15</v>
      </c>
      <c r="AT19" s="75" t="s">
        <v>70</v>
      </c>
      <c r="AU19" s="153" t="str">
        <f t="shared" ca="1" si="7"/>
        <v>-5 - ( -2) =</v>
      </c>
      <c r="AV19" s="153">
        <f t="shared" ca="1" si="8"/>
        <v>-3</v>
      </c>
      <c r="AW19" s="12"/>
      <c r="AX19" s="12"/>
      <c r="AY19" s="12"/>
      <c r="AZ19" s="65"/>
      <c r="BA19" s="30"/>
      <c r="BB19" s="30"/>
      <c r="BC19" s="30"/>
      <c r="BD19" s="30"/>
    </row>
    <row r="20" spans="2:56" ht="22.05" customHeight="1" x14ac:dyDescent="0.45">
      <c r="B20" s="311" t="s">
        <v>71</v>
      </c>
      <c r="C20" s="439" t="str">
        <f ca="1">VLOOKUP(INT(Z18),$AS$5:$AV$44,3)</f>
        <v>-3 + ( -10) =</v>
      </c>
      <c r="D20" s="439"/>
      <c r="E20" s="439"/>
      <c r="F20" s="439"/>
      <c r="G20" s="331"/>
      <c r="I20" s="56"/>
      <c r="J20" s="311" t="s">
        <v>71</v>
      </c>
      <c r="K20" s="439" t="str">
        <f ca="1">VLOOKUP(INT(Z18),$AS$5:$AV$44,3)</f>
        <v>-3 + ( -10) =</v>
      </c>
      <c r="L20" s="439"/>
      <c r="M20" s="439"/>
      <c r="N20" s="439"/>
      <c r="O20" s="331"/>
      <c r="R20" s="74"/>
      <c r="S20" s="75">
        <v>8</v>
      </c>
      <c r="T20" s="75" t="str">
        <f t="shared" si="9"/>
        <v>A8</v>
      </c>
      <c r="U20" s="101" t="str">
        <f t="shared" ca="1" si="10"/>
        <v>A8</v>
      </c>
      <c r="V20" s="98"/>
      <c r="W20" s="99"/>
      <c r="X20" s="332" t="str">
        <f ca="1">INDEX($U$13:$U$22,'tirages aléatoires'!C11,1)</f>
        <v>A1</v>
      </c>
      <c r="Y20" s="332"/>
      <c r="Z20" s="100" t="str">
        <f t="shared" ca="1" si="11"/>
        <v>1</v>
      </c>
      <c r="AA20" s="74"/>
      <c r="AB20" s="12"/>
      <c r="AC20" s="12"/>
      <c r="AD20" s="148">
        <f t="shared" ca="1" si="0"/>
        <v>1</v>
      </c>
      <c r="AE20" s="149">
        <f t="shared" ca="1" si="1"/>
        <v>3</v>
      </c>
      <c r="AF20" s="149" t="s">
        <v>18</v>
      </c>
      <c r="AG20" s="150">
        <f t="shared" ca="1" si="2"/>
        <v>1</v>
      </c>
      <c r="AH20" s="149">
        <f t="shared" ca="1" si="3"/>
        <v>2</v>
      </c>
      <c r="AI20" s="149">
        <f t="shared" ca="1" si="4"/>
        <v>2</v>
      </c>
      <c r="AJ20" s="151" t="str">
        <f t="shared" ca="1" si="5"/>
        <v>3 - 2 =</v>
      </c>
      <c r="AK20" s="152"/>
      <c r="AL20" s="152">
        <f t="shared" ca="1" si="12"/>
        <v>1</v>
      </c>
      <c r="AM20" s="75"/>
      <c r="AN20" s="75"/>
      <c r="AO20" s="75"/>
      <c r="AP20" s="12"/>
      <c r="AQ20" s="65"/>
      <c r="AR20" s="30"/>
      <c r="AS20" s="74">
        <v>16</v>
      </c>
      <c r="AT20" s="75" t="s">
        <v>72</v>
      </c>
      <c r="AU20" s="153" t="str">
        <f t="shared" ca="1" si="7"/>
        <v>3 - 2 =</v>
      </c>
      <c r="AV20" s="153">
        <f t="shared" ca="1" si="8"/>
        <v>1</v>
      </c>
      <c r="AW20" s="12"/>
      <c r="AX20" s="12"/>
      <c r="AY20" s="12"/>
      <c r="AZ20" s="65"/>
      <c r="BA20" s="30"/>
      <c r="BB20" s="30"/>
      <c r="BC20" s="30"/>
      <c r="BD20" s="30"/>
    </row>
    <row r="21" spans="2:56" ht="12" customHeight="1" x14ac:dyDescent="0.45">
      <c r="B21" s="311"/>
      <c r="C21" s="439"/>
      <c r="D21" s="439"/>
      <c r="E21" s="439"/>
      <c r="F21" s="439"/>
      <c r="G21" s="331"/>
      <c r="I21" s="56"/>
      <c r="J21" s="311"/>
      <c r="K21" s="439"/>
      <c r="L21" s="439"/>
      <c r="M21" s="439"/>
      <c r="N21" s="439"/>
      <c r="O21" s="331"/>
      <c r="R21" s="74"/>
      <c r="S21" s="75">
        <v>9</v>
      </c>
      <c r="T21" s="75" t="str">
        <f t="shared" si="9"/>
        <v>A9</v>
      </c>
      <c r="U21" s="101" t="str">
        <f t="shared" ca="1" si="10"/>
        <v>A9</v>
      </c>
      <c r="V21" s="98"/>
      <c r="W21" s="99"/>
      <c r="X21" s="332" t="str">
        <f ca="1">INDEX($U$13:$U$22,'tirages aléatoires'!C12,1)</f>
        <v>A5</v>
      </c>
      <c r="Y21" s="332"/>
      <c r="Z21" s="100" t="str">
        <f t="shared" ca="1" si="11"/>
        <v>5</v>
      </c>
      <c r="AA21" s="74"/>
      <c r="AB21" s="12"/>
      <c r="AC21" s="12"/>
      <c r="AD21" s="148">
        <f t="shared" ca="1" si="0"/>
        <v>0</v>
      </c>
      <c r="AE21" s="149">
        <f t="shared" ca="1" si="1"/>
        <v>-20</v>
      </c>
      <c r="AF21" s="149" t="s">
        <v>18</v>
      </c>
      <c r="AG21" s="150">
        <f t="shared" ca="1" si="2"/>
        <v>1</v>
      </c>
      <c r="AH21" s="149">
        <f t="shared" ca="1" si="3"/>
        <v>15</v>
      </c>
      <c r="AI21" s="149">
        <f t="shared" ca="1" si="4"/>
        <v>15</v>
      </c>
      <c r="AJ21" s="151" t="str">
        <f t="shared" ca="1" si="5"/>
        <v>-20 - 15 =</v>
      </c>
      <c r="AK21" s="152"/>
      <c r="AL21" s="152">
        <f t="shared" ca="1" si="12"/>
        <v>-35</v>
      </c>
      <c r="AM21" s="75"/>
      <c r="AN21" s="75"/>
      <c r="AO21" s="75"/>
      <c r="AP21" s="12"/>
      <c r="AQ21" s="65"/>
      <c r="AR21" s="30"/>
      <c r="AS21" s="74">
        <v>17</v>
      </c>
      <c r="AT21" s="75" t="s">
        <v>74</v>
      </c>
      <c r="AU21" s="153" t="str">
        <f t="shared" ca="1" si="7"/>
        <v>-20 - 15 =</v>
      </c>
      <c r="AV21" s="153">
        <f t="shared" ca="1" si="8"/>
        <v>-35</v>
      </c>
      <c r="AW21" s="12"/>
      <c r="AX21" s="12"/>
      <c r="AY21" s="12"/>
      <c r="AZ21" s="65"/>
      <c r="BA21" s="30"/>
      <c r="BB21" s="30"/>
      <c r="BC21" s="30"/>
      <c r="BD21" s="30"/>
    </row>
    <row r="22" spans="2:56" ht="22.05" customHeight="1" thickBot="1" x14ac:dyDescent="0.5">
      <c r="B22" s="311"/>
      <c r="C22" s="439"/>
      <c r="D22" s="439"/>
      <c r="E22" s="439"/>
      <c r="F22" s="439"/>
      <c r="G22" s="331"/>
      <c r="I22" s="56"/>
      <c r="J22" s="311"/>
      <c r="K22" s="439"/>
      <c r="L22" s="439"/>
      <c r="M22" s="439"/>
      <c r="N22" s="439"/>
      <c r="O22" s="331"/>
      <c r="R22" s="74"/>
      <c r="S22" s="75">
        <v>10</v>
      </c>
      <c r="T22" s="75" t="str">
        <f t="shared" si="9"/>
        <v>A10</v>
      </c>
      <c r="U22" s="154" t="str">
        <f t="shared" ca="1" si="10"/>
        <v>A10</v>
      </c>
      <c r="V22" s="98"/>
      <c r="W22" s="99"/>
      <c r="X22" s="332" t="str">
        <f ca="1">INDEX($U$13:$U$22,'tirages aléatoires'!C13,1)</f>
        <v>A9</v>
      </c>
      <c r="Y22" s="332"/>
      <c r="Z22" s="100" t="str">
        <f t="shared" ca="1" si="11"/>
        <v>9</v>
      </c>
      <c r="AA22" s="74"/>
      <c r="AB22" s="12"/>
      <c r="AC22" s="12"/>
      <c r="AD22" s="148">
        <f t="shared" ca="1" si="0"/>
        <v>1</v>
      </c>
      <c r="AE22" s="149">
        <f t="shared" ca="1" si="1"/>
        <v>16</v>
      </c>
      <c r="AF22" s="149" t="s">
        <v>18</v>
      </c>
      <c r="AG22" s="150">
        <f t="shared" ca="1" si="2"/>
        <v>1</v>
      </c>
      <c r="AH22" s="149">
        <f t="shared" ca="1" si="3"/>
        <v>18</v>
      </c>
      <c r="AI22" s="149">
        <f t="shared" ca="1" si="4"/>
        <v>18</v>
      </c>
      <c r="AJ22" s="151" t="str">
        <f t="shared" ca="1" si="5"/>
        <v>16 - 18 =</v>
      </c>
      <c r="AK22" s="152"/>
      <c r="AL22" s="152">
        <f t="shared" ca="1" si="12"/>
        <v>-2</v>
      </c>
      <c r="AM22" s="75"/>
      <c r="AN22" s="75"/>
      <c r="AO22" s="75"/>
      <c r="AP22" s="12"/>
      <c r="AQ22" s="65"/>
      <c r="AR22" s="30"/>
      <c r="AS22" s="74">
        <v>18</v>
      </c>
      <c r="AT22" s="75" t="s">
        <v>75</v>
      </c>
      <c r="AU22" s="153" t="str">
        <f t="shared" ca="1" si="7"/>
        <v>16 - 18 =</v>
      </c>
      <c r="AV22" s="153">
        <f t="shared" ca="1" si="8"/>
        <v>-2</v>
      </c>
      <c r="AW22" s="12"/>
      <c r="AX22" s="12"/>
      <c r="AY22" s="12"/>
      <c r="AZ22" s="65"/>
      <c r="BA22" s="30"/>
      <c r="BB22" s="30"/>
      <c r="BC22" s="30"/>
      <c r="BD22" s="30"/>
    </row>
    <row r="23" spans="2:56" ht="22.05" customHeight="1" thickTop="1" x14ac:dyDescent="0.45">
      <c r="B23" s="311" t="s">
        <v>76</v>
      </c>
      <c r="C23" s="439" t="str">
        <f ca="1">VLOOKUP(INT(Z19),$AS$5:$AV$44,3)</f>
        <v>-5 + 9 =</v>
      </c>
      <c r="D23" s="439"/>
      <c r="E23" s="439"/>
      <c r="F23" s="439"/>
      <c r="G23" s="331"/>
      <c r="I23" s="56"/>
      <c r="J23" s="311" t="s">
        <v>76</v>
      </c>
      <c r="K23" s="439" t="str">
        <f ca="1">VLOOKUP(INT(Z19),$AS$5:$AV$44,3)</f>
        <v>-5 + 9 =</v>
      </c>
      <c r="L23" s="439"/>
      <c r="M23" s="439"/>
      <c r="N23" s="439"/>
      <c r="O23" s="331"/>
      <c r="R23" s="74"/>
      <c r="S23" s="75">
        <v>11</v>
      </c>
      <c r="T23" s="75" t="str">
        <f t="shared" ref="T23:T32" si="13">IF($U$7&gt;(S23-11),AT15,"")</f>
        <v>S1</v>
      </c>
      <c r="U23" s="101" t="str">
        <f t="shared" ca="1" si="10"/>
        <v>S1</v>
      </c>
      <c r="V23" s="98"/>
      <c r="W23" s="98"/>
      <c r="X23" s="465" t="str">
        <f ca="1">INDEX($U$13:$U$32,'tirages aléatoires'!G4,1)</f>
        <v>S5</v>
      </c>
      <c r="Y23" s="466"/>
      <c r="Z23" s="216">
        <f t="shared" ca="1" si="11"/>
        <v>15</v>
      </c>
      <c r="AA23" s="12"/>
      <c r="AB23" s="12"/>
      <c r="AC23" s="12"/>
      <c r="AD23" s="148">
        <f t="shared" ca="1" si="0"/>
        <v>1</v>
      </c>
      <c r="AE23" s="149">
        <f t="shared" ca="1" si="1"/>
        <v>12</v>
      </c>
      <c r="AF23" s="149" t="s">
        <v>18</v>
      </c>
      <c r="AG23" s="150">
        <f t="shared" ca="1" si="2"/>
        <v>1</v>
      </c>
      <c r="AH23" s="149">
        <f t="shared" ca="1" si="3"/>
        <v>7</v>
      </c>
      <c r="AI23" s="149">
        <f t="shared" ca="1" si="4"/>
        <v>7</v>
      </c>
      <c r="AJ23" s="151" t="str">
        <f t="shared" ca="1" si="5"/>
        <v>12 - 7 =</v>
      </c>
      <c r="AK23" s="152"/>
      <c r="AL23" s="152">
        <f t="shared" ca="1" si="12"/>
        <v>5</v>
      </c>
      <c r="AM23" s="75"/>
      <c r="AN23" s="75"/>
      <c r="AO23" s="75"/>
      <c r="AP23" s="12"/>
      <c r="AQ23" s="65"/>
      <c r="AR23" s="30"/>
      <c r="AS23" s="74">
        <v>19</v>
      </c>
      <c r="AT23" s="75" t="s">
        <v>78</v>
      </c>
      <c r="AU23" s="153" t="str">
        <f t="shared" ca="1" si="7"/>
        <v>12 - 7 =</v>
      </c>
      <c r="AV23" s="153">
        <f t="shared" ca="1" si="8"/>
        <v>5</v>
      </c>
      <c r="AW23" s="12"/>
      <c r="AX23" s="12"/>
      <c r="AY23" s="12"/>
      <c r="AZ23" s="65"/>
      <c r="BA23" s="30"/>
      <c r="BB23" s="30"/>
      <c r="BC23" s="30"/>
      <c r="BD23" s="30"/>
    </row>
    <row r="24" spans="2:56" ht="12" customHeight="1" x14ac:dyDescent="0.45">
      <c r="B24" s="311"/>
      <c r="C24" s="439"/>
      <c r="D24" s="439"/>
      <c r="E24" s="439"/>
      <c r="F24" s="439"/>
      <c r="G24" s="331"/>
      <c r="I24" s="56"/>
      <c r="J24" s="311"/>
      <c r="K24" s="439"/>
      <c r="L24" s="439"/>
      <c r="M24" s="439"/>
      <c r="N24" s="439"/>
      <c r="O24" s="331"/>
      <c r="R24" s="74"/>
      <c r="S24" s="75">
        <v>12</v>
      </c>
      <c r="T24" s="75" t="str">
        <f t="shared" si="13"/>
        <v>S2</v>
      </c>
      <c r="U24" s="101" t="str">
        <f t="shared" ca="1" si="10"/>
        <v>S2</v>
      </c>
      <c r="V24" s="98"/>
      <c r="W24" s="98"/>
      <c r="X24" s="463" t="str">
        <f ca="1">INDEX($U$13:$U$32,'tirages aléatoires'!G5,1)</f>
        <v>S1</v>
      </c>
      <c r="Y24" s="464"/>
      <c r="Z24" s="217">
        <f t="shared" ca="1" si="11"/>
        <v>11</v>
      </c>
      <c r="AA24" s="12"/>
      <c r="AB24" s="12"/>
      <c r="AC24" s="12"/>
      <c r="AD24" s="148">
        <f t="shared" ca="1" si="0"/>
        <v>1</v>
      </c>
      <c r="AE24" s="149">
        <f t="shared" ca="1" si="1"/>
        <v>10</v>
      </c>
      <c r="AF24" s="149" t="s">
        <v>18</v>
      </c>
      <c r="AG24" s="150">
        <f t="shared" ca="1" si="2"/>
        <v>1</v>
      </c>
      <c r="AH24" s="149">
        <f t="shared" ca="1" si="3"/>
        <v>12</v>
      </c>
      <c r="AI24" s="149">
        <f t="shared" ca="1" si="4"/>
        <v>12</v>
      </c>
      <c r="AJ24" s="151" t="str">
        <f t="shared" ca="1" si="5"/>
        <v>10 - 12 =</v>
      </c>
      <c r="AK24" s="152"/>
      <c r="AL24" s="152">
        <f t="shared" ca="1" si="12"/>
        <v>-2</v>
      </c>
      <c r="AM24" s="12"/>
      <c r="AN24" s="75"/>
      <c r="AO24" s="75"/>
      <c r="AP24" s="12"/>
      <c r="AQ24" s="65"/>
      <c r="AR24" s="30"/>
      <c r="AS24" s="74">
        <v>20</v>
      </c>
      <c r="AT24" s="75" t="s">
        <v>79</v>
      </c>
      <c r="AU24" s="153" t="str">
        <f t="shared" ca="1" si="7"/>
        <v>10 - 12 =</v>
      </c>
      <c r="AV24" s="153">
        <f t="shared" ca="1" si="8"/>
        <v>-2</v>
      </c>
      <c r="AW24" s="12"/>
      <c r="AX24" s="12"/>
      <c r="AY24" s="12"/>
      <c r="AZ24" s="65"/>
      <c r="BA24" s="30"/>
      <c r="BB24" s="30"/>
      <c r="BC24" s="30"/>
      <c r="BD24" s="30"/>
    </row>
    <row r="25" spans="2:56" ht="22.05" customHeight="1" x14ac:dyDescent="0.45">
      <c r="B25" s="311"/>
      <c r="C25" s="439"/>
      <c r="D25" s="439"/>
      <c r="E25" s="439"/>
      <c r="F25" s="439"/>
      <c r="G25" s="331"/>
      <c r="I25" s="56"/>
      <c r="J25" s="311"/>
      <c r="K25" s="439"/>
      <c r="L25" s="439"/>
      <c r="M25" s="439"/>
      <c r="N25" s="439"/>
      <c r="O25" s="331"/>
      <c r="R25" s="74"/>
      <c r="S25" s="75">
        <v>13</v>
      </c>
      <c r="T25" s="75" t="str">
        <f t="shared" si="13"/>
        <v>S3</v>
      </c>
      <c r="U25" s="101" t="str">
        <f t="shared" ca="1" si="10"/>
        <v>S3</v>
      </c>
      <c r="V25" s="104"/>
      <c r="W25" s="104"/>
      <c r="X25" s="463" t="str">
        <f ca="1">INDEX($U$13:$U$32,'tirages aléatoires'!G6,1)</f>
        <v>A4</v>
      </c>
      <c r="Y25" s="464"/>
      <c r="Z25" s="217" t="str">
        <f t="shared" ca="1" si="11"/>
        <v>4</v>
      </c>
      <c r="AA25" s="12"/>
      <c r="AB25" s="12"/>
      <c r="AC25" s="75" t="s">
        <v>113</v>
      </c>
      <c r="AD25" s="149">
        <f t="shared" ca="1" si="0"/>
        <v>0</v>
      </c>
      <c r="AE25" s="149">
        <f t="shared" ref="AE25:AE34" ca="1" si="14">IF(AD25=1,INT(RAND()*11+2),-1*INT(RAND()*11+2))</f>
        <v>-5</v>
      </c>
      <c r="AF25" s="150" t="s">
        <v>20</v>
      </c>
      <c r="AG25" s="149">
        <f t="shared" ca="1" si="2"/>
        <v>0</v>
      </c>
      <c r="AH25" s="149">
        <f t="shared" ref="AH25:AH45" ca="1" si="15">IF(AG25=1,INT(RAND()*9+2),-1*INT(RAND()*9+2))</f>
        <v>-9</v>
      </c>
      <c r="AI25" s="149" t="str">
        <f t="shared" ca="1" si="4"/>
        <v>( -9)</v>
      </c>
      <c r="AJ25" s="155" t="str">
        <f t="shared" ca="1" si="5"/>
        <v>-5 x ( -9) =</v>
      </c>
      <c r="AK25" s="152"/>
      <c r="AL25" s="148">
        <f t="shared" ref="AL25:AL34" ca="1" si="16">AE25*AH25</f>
        <v>45</v>
      </c>
      <c r="AM25" s="12"/>
      <c r="AN25" s="12"/>
      <c r="AO25" s="12"/>
      <c r="AP25" s="12"/>
      <c r="AQ25" s="65"/>
      <c r="AR25" s="30"/>
      <c r="AS25" s="74">
        <v>21</v>
      </c>
      <c r="AT25" s="75" t="s">
        <v>80</v>
      </c>
      <c r="AU25" s="153" t="str">
        <f t="shared" ca="1" si="7"/>
        <v>-5 x ( -9) =</v>
      </c>
      <c r="AV25" s="153">
        <f t="shared" ca="1" si="8"/>
        <v>45</v>
      </c>
      <c r="AW25" s="12"/>
      <c r="AX25" s="12"/>
      <c r="AY25" s="12"/>
      <c r="AZ25" s="65"/>
      <c r="BA25" s="30"/>
      <c r="BB25" s="30"/>
      <c r="BC25" s="30"/>
      <c r="BD25" s="30"/>
    </row>
    <row r="26" spans="2:56" ht="22.05" customHeight="1" x14ac:dyDescent="0.45">
      <c r="B26" s="311" t="s">
        <v>81</v>
      </c>
      <c r="C26" s="439" t="str">
        <f ca="1">VLOOKUP(INT(Z20),$AS$5:$AV$44,3)</f>
        <v>-17 + 12 =</v>
      </c>
      <c r="D26" s="439"/>
      <c r="E26" s="439"/>
      <c r="F26" s="439"/>
      <c r="G26" s="331"/>
      <c r="I26" s="56"/>
      <c r="J26" s="311" t="s">
        <v>81</v>
      </c>
      <c r="K26" s="439" t="str">
        <f ca="1">VLOOKUP(INT(Z20),$AS$5:$AV$44,3)</f>
        <v>-17 + 12 =</v>
      </c>
      <c r="L26" s="439"/>
      <c r="M26" s="439"/>
      <c r="N26" s="439"/>
      <c r="O26" s="331"/>
      <c r="R26" s="74"/>
      <c r="S26" s="75">
        <v>14</v>
      </c>
      <c r="T26" s="75" t="str">
        <f t="shared" si="13"/>
        <v>S4</v>
      </c>
      <c r="U26" s="101" t="str">
        <f t="shared" ca="1" si="10"/>
        <v>S4</v>
      </c>
      <c r="V26" s="104"/>
      <c r="W26" s="104"/>
      <c r="X26" s="463" t="str">
        <f ca="1">INDEX($U$13:$U$32,'tirages aléatoires'!G7,1)</f>
        <v>S2</v>
      </c>
      <c r="Y26" s="464"/>
      <c r="Z26" s="217">
        <f t="shared" ca="1" si="11"/>
        <v>12</v>
      </c>
      <c r="AA26" s="12"/>
      <c r="AB26" s="12"/>
      <c r="AC26" s="148"/>
      <c r="AD26" s="149">
        <f t="shared" ca="1" si="0"/>
        <v>0</v>
      </c>
      <c r="AE26" s="149">
        <f t="shared" ca="1" si="14"/>
        <v>-8</v>
      </c>
      <c r="AF26" s="150" t="s">
        <v>20</v>
      </c>
      <c r="AG26" s="149">
        <f t="shared" ca="1" si="2"/>
        <v>1</v>
      </c>
      <c r="AH26" s="149">
        <f t="shared" ca="1" si="15"/>
        <v>8</v>
      </c>
      <c r="AI26" s="149">
        <f t="shared" ca="1" si="4"/>
        <v>8</v>
      </c>
      <c r="AJ26" s="155" t="str">
        <f t="shared" ca="1" si="5"/>
        <v>-8 x 8 =</v>
      </c>
      <c r="AK26" s="152"/>
      <c r="AL26" s="148">
        <f t="shared" ca="1" si="16"/>
        <v>-64</v>
      </c>
      <c r="AM26" s="75"/>
      <c r="AN26" s="12"/>
      <c r="AO26" s="12"/>
      <c r="AP26" s="12"/>
      <c r="AQ26" s="65"/>
      <c r="AR26" s="30"/>
      <c r="AS26" s="74">
        <v>22</v>
      </c>
      <c r="AT26" s="75" t="s">
        <v>82</v>
      </c>
      <c r="AU26" s="153" t="str">
        <f t="shared" ca="1" si="7"/>
        <v>-8 x 8 =</v>
      </c>
      <c r="AV26" s="153">
        <f t="shared" ca="1" si="8"/>
        <v>-64</v>
      </c>
      <c r="AW26" s="12"/>
      <c r="AX26" s="12"/>
      <c r="AY26" s="12"/>
      <c r="AZ26" s="65"/>
      <c r="BA26" s="30"/>
      <c r="BB26" s="30"/>
      <c r="BC26" s="30"/>
      <c r="BD26" s="30"/>
    </row>
    <row r="27" spans="2:56" ht="12" customHeight="1" x14ac:dyDescent="0.45">
      <c r="B27" s="311"/>
      <c r="C27" s="439"/>
      <c r="D27" s="439"/>
      <c r="E27" s="439"/>
      <c r="F27" s="439"/>
      <c r="G27" s="331"/>
      <c r="I27" s="56"/>
      <c r="J27" s="311"/>
      <c r="K27" s="439"/>
      <c r="L27" s="439"/>
      <c r="M27" s="439"/>
      <c r="N27" s="439"/>
      <c r="O27" s="331"/>
      <c r="R27" s="74"/>
      <c r="S27" s="75">
        <v>15</v>
      </c>
      <c r="T27" s="75" t="str">
        <f t="shared" si="13"/>
        <v>S5</v>
      </c>
      <c r="U27" s="101" t="str">
        <f t="shared" ca="1" si="10"/>
        <v>S5</v>
      </c>
      <c r="V27" s="104"/>
      <c r="W27" s="104"/>
      <c r="X27" s="463" t="str">
        <f ca="1">INDEX($U$13:$U$32,'tirages aléatoires'!G8,1)</f>
        <v>S7</v>
      </c>
      <c r="Y27" s="464"/>
      <c r="Z27" s="217">
        <f t="shared" ca="1" si="11"/>
        <v>17</v>
      </c>
      <c r="AA27" s="12"/>
      <c r="AB27" s="12"/>
      <c r="AC27" s="148"/>
      <c r="AD27" s="149">
        <f t="shared" ca="1" si="0"/>
        <v>0</v>
      </c>
      <c r="AE27" s="149">
        <f t="shared" ca="1" si="14"/>
        <v>-4</v>
      </c>
      <c r="AF27" s="150" t="s">
        <v>20</v>
      </c>
      <c r="AG27" s="149">
        <f t="shared" ca="1" si="2"/>
        <v>0</v>
      </c>
      <c r="AH27" s="149">
        <f t="shared" ca="1" si="15"/>
        <v>-7</v>
      </c>
      <c r="AI27" s="149" t="str">
        <f t="shared" ca="1" si="4"/>
        <v>( -7)</v>
      </c>
      <c r="AJ27" s="155" t="str">
        <f t="shared" ca="1" si="5"/>
        <v>-4 x ( -7) =</v>
      </c>
      <c r="AK27" s="152"/>
      <c r="AL27" s="148">
        <f t="shared" ca="1" si="16"/>
        <v>28</v>
      </c>
      <c r="AM27" s="12"/>
      <c r="AN27" s="12"/>
      <c r="AO27" s="12"/>
      <c r="AP27" s="12"/>
      <c r="AQ27" s="65"/>
      <c r="AR27" s="30"/>
      <c r="AS27" s="74">
        <v>23</v>
      </c>
      <c r="AT27" s="75" t="s">
        <v>86</v>
      </c>
      <c r="AU27" s="153" t="str">
        <f t="shared" ca="1" si="7"/>
        <v>-4 x ( -7) =</v>
      </c>
      <c r="AV27" s="153">
        <f t="shared" ca="1" si="8"/>
        <v>28</v>
      </c>
      <c r="AW27" s="12"/>
      <c r="AX27" s="12"/>
      <c r="AY27" s="12"/>
      <c r="AZ27" s="65"/>
      <c r="BA27" s="30"/>
      <c r="BB27" s="30"/>
      <c r="BC27" s="30"/>
      <c r="BD27" s="30"/>
    </row>
    <row r="28" spans="2:56" ht="22.05" customHeight="1" x14ac:dyDescent="0.45">
      <c r="B28" s="311"/>
      <c r="C28" s="439"/>
      <c r="D28" s="439"/>
      <c r="E28" s="439"/>
      <c r="F28" s="439"/>
      <c r="G28" s="331"/>
      <c r="I28" s="56"/>
      <c r="J28" s="311"/>
      <c r="K28" s="439"/>
      <c r="L28" s="439"/>
      <c r="M28" s="439"/>
      <c r="N28" s="439"/>
      <c r="O28" s="331"/>
      <c r="R28" s="74"/>
      <c r="S28" s="75">
        <v>16</v>
      </c>
      <c r="T28" s="75" t="str">
        <f t="shared" si="13"/>
        <v>S6</v>
      </c>
      <c r="U28" s="101" t="str">
        <f t="shared" ca="1" si="10"/>
        <v>S6</v>
      </c>
      <c r="V28" s="104"/>
      <c r="W28" s="104"/>
      <c r="X28" s="463" t="str">
        <f ca="1">INDEX($U$13:$U$32,'tirages aléatoires'!G9,1)</f>
        <v>S6</v>
      </c>
      <c r="Y28" s="464"/>
      <c r="Z28" s="217">
        <f t="shared" ca="1" si="11"/>
        <v>16</v>
      </c>
      <c r="AA28" s="12"/>
      <c r="AB28" s="12"/>
      <c r="AC28" s="148"/>
      <c r="AD28" s="149">
        <f t="shared" ca="1" si="0"/>
        <v>1</v>
      </c>
      <c r="AE28" s="149">
        <f t="shared" ca="1" si="14"/>
        <v>9</v>
      </c>
      <c r="AF28" s="150" t="s">
        <v>20</v>
      </c>
      <c r="AG28" s="149">
        <f t="shared" ca="1" si="2"/>
        <v>0</v>
      </c>
      <c r="AH28" s="149">
        <f t="shared" ca="1" si="15"/>
        <v>-7</v>
      </c>
      <c r="AI28" s="149" t="str">
        <f t="shared" ca="1" si="4"/>
        <v>( -7)</v>
      </c>
      <c r="AJ28" s="155" t="str">
        <f t="shared" ca="1" si="5"/>
        <v>9 x ( -7) =</v>
      </c>
      <c r="AK28" s="152"/>
      <c r="AL28" s="148">
        <f t="shared" ca="1" si="16"/>
        <v>-63</v>
      </c>
      <c r="AM28" s="12"/>
      <c r="AN28" s="12"/>
      <c r="AO28" s="12"/>
      <c r="AP28" s="12"/>
      <c r="AQ28" s="65"/>
      <c r="AR28" s="30"/>
      <c r="AS28" s="74">
        <v>24</v>
      </c>
      <c r="AT28" s="75" t="s">
        <v>87</v>
      </c>
      <c r="AU28" s="153" t="str">
        <f t="shared" ca="1" si="7"/>
        <v>9 x ( -7) =</v>
      </c>
      <c r="AV28" s="153">
        <f t="shared" ca="1" si="8"/>
        <v>-63</v>
      </c>
      <c r="AW28" s="12"/>
      <c r="AX28" s="12"/>
      <c r="AY28" s="12"/>
      <c r="AZ28" s="65"/>
      <c r="BA28" s="30"/>
      <c r="BB28" s="30"/>
      <c r="BC28" s="30"/>
      <c r="BD28" s="30"/>
    </row>
    <row r="29" spans="2:56" ht="22.05" customHeight="1" x14ac:dyDescent="0.45">
      <c r="B29" s="311" t="s">
        <v>88</v>
      </c>
      <c r="C29" s="439" t="str">
        <f ca="1">VLOOKUP(INT(Z21),$AS$5:$AV$44,3)</f>
        <v>-6 + ( -17) =</v>
      </c>
      <c r="D29" s="439"/>
      <c r="E29" s="439"/>
      <c r="F29" s="439"/>
      <c r="G29" s="331"/>
      <c r="I29" s="56"/>
      <c r="J29" s="311" t="s">
        <v>88</v>
      </c>
      <c r="K29" s="439" t="str">
        <f ca="1">VLOOKUP(INT(Z21),$AS$5:$AV$44,3)</f>
        <v>-6 + ( -17) =</v>
      </c>
      <c r="L29" s="439"/>
      <c r="M29" s="439"/>
      <c r="N29" s="439"/>
      <c r="O29" s="331"/>
      <c r="R29" s="74"/>
      <c r="S29" s="75">
        <v>17</v>
      </c>
      <c r="T29" s="75" t="str">
        <f t="shared" si="13"/>
        <v>S7</v>
      </c>
      <c r="U29" s="101" t="str">
        <f t="shared" ca="1" si="10"/>
        <v>S7</v>
      </c>
      <c r="V29" s="104"/>
      <c r="W29" s="104"/>
      <c r="X29" s="463" t="str">
        <f ca="1">INDEX($U$13:$U$32,'tirages aléatoires'!G10,1)</f>
        <v>A1</v>
      </c>
      <c r="Y29" s="464"/>
      <c r="Z29" s="217" t="str">
        <f t="shared" ca="1" si="11"/>
        <v>1</v>
      </c>
      <c r="AA29" s="12"/>
      <c r="AB29" s="12"/>
      <c r="AC29" s="148"/>
      <c r="AD29" s="149">
        <f t="shared" ca="1" si="0"/>
        <v>0</v>
      </c>
      <c r="AE29" s="149">
        <f t="shared" ca="1" si="14"/>
        <v>-12</v>
      </c>
      <c r="AF29" s="150" t="s">
        <v>20</v>
      </c>
      <c r="AG29" s="149">
        <f t="shared" ca="1" si="2"/>
        <v>1</v>
      </c>
      <c r="AH29" s="149">
        <f t="shared" ca="1" si="15"/>
        <v>9</v>
      </c>
      <c r="AI29" s="149">
        <f t="shared" ca="1" si="4"/>
        <v>9</v>
      </c>
      <c r="AJ29" s="155" t="str">
        <f t="shared" ca="1" si="5"/>
        <v>-12 x 9 =</v>
      </c>
      <c r="AK29" s="152"/>
      <c r="AL29" s="148">
        <f t="shared" ca="1" si="16"/>
        <v>-108</v>
      </c>
      <c r="AM29" s="12"/>
      <c r="AN29" s="12"/>
      <c r="AO29" s="12"/>
      <c r="AP29" s="12"/>
      <c r="AQ29" s="65"/>
      <c r="AR29" s="30"/>
      <c r="AS29" s="74">
        <v>25</v>
      </c>
      <c r="AT29" s="75" t="s">
        <v>89</v>
      </c>
      <c r="AU29" s="153" t="str">
        <f t="shared" ca="1" si="7"/>
        <v>-12 x 9 =</v>
      </c>
      <c r="AV29" s="153">
        <f t="shared" ca="1" si="8"/>
        <v>-108</v>
      </c>
      <c r="AW29" s="12"/>
      <c r="AX29" s="12"/>
      <c r="AY29" s="12"/>
      <c r="AZ29" s="65"/>
      <c r="BA29" s="30"/>
      <c r="BB29" s="30"/>
      <c r="BC29" s="30"/>
      <c r="BD29" s="30"/>
    </row>
    <row r="30" spans="2:56" ht="12" customHeight="1" x14ac:dyDescent="0.45">
      <c r="B30" s="311"/>
      <c r="C30" s="439"/>
      <c r="D30" s="439"/>
      <c r="E30" s="439"/>
      <c r="F30" s="439"/>
      <c r="G30" s="331"/>
      <c r="I30" s="56"/>
      <c r="J30" s="311"/>
      <c r="K30" s="439"/>
      <c r="L30" s="439"/>
      <c r="M30" s="439"/>
      <c r="N30" s="439"/>
      <c r="O30" s="331"/>
      <c r="R30" s="74"/>
      <c r="S30" s="75">
        <v>18</v>
      </c>
      <c r="T30" s="75" t="str">
        <f t="shared" si="13"/>
        <v>S8</v>
      </c>
      <c r="U30" s="101" t="str">
        <f t="shared" ca="1" si="10"/>
        <v>S8</v>
      </c>
      <c r="V30" s="104"/>
      <c r="W30" s="104"/>
      <c r="X30" s="463" t="str">
        <f ca="1">INDEX($U$13:$U$32,'tirages aléatoires'!G11,1)</f>
        <v>S4</v>
      </c>
      <c r="Y30" s="464"/>
      <c r="Z30" s="217">
        <f t="shared" ca="1" si="11"/>
        <v>14</v>
      </c>
      <c r="AA30" s="12"/>
      <c r="AB30" s="12"/>
      <c r="AC30" s="148"/>
      <c r="AD30" s="149">
        <f t="shared" ca="1" si="0"/>
        <v>1</v>
      </c>
      <c r="AE30" s="149">
        <f t="shared" ca="1" si="14"/>
        <v>5</v>
      </c>
      <c r="AF30" s="150" t="s">
        <v>20</v>
      </c>
      <c r="AG30" s="149">
        <f t="shared" ca="1" si="2"/>
        <v>0</v>
      </c>
      <c r="AH30" s="149">
        <f t="shared" ca="1" si="15"/>
        <v>-6</v>
      </c>
      <c r="AI30" s="149" t="str">
        <f t="shared" ca="1" si="4"/>
        <v>( -6)</v>
      </c>
      <c r="AJ30" s="155" t="str">
        <f t="shared" ca="1" si="5"/>
        <v>5 x ( -6) =</v>
      </c>
      <c r="AK30" s="152"/>
      <c r="AL30" s="148">
        <f t="shared" ca="1" si="16"/>
        <v>-30</v>
      </c>
      <c r="AM30" s="12"/>
      <c r="AN30" s="12"/>
      <c r="AO30" s="12"/>
      <c r="AP30" s="12"/>
      <c r="AQ30" s="65"/>
      <c r="AR30" s="30"/>
      <c r="AS30" s="74">
        <v>26</v>
      </c>
      <c r="AT30" s="75" t="s">
        <v>90</v>
      </c>
      <c r="AU30" s="153" t="str">
        <f t="shared" ca="1" si="7"/>
        <v>5 x ( -6) =</v>
      </c>
      <c r="AV30" s="153">
        <f t="shared" ca="1" si="8"/>
        <v>-30</v>
      </c>
      <c r="AW30" s="12"/>
      <c r="AX30" s="12"/>
      <c r="AY30" s="12"/>
      <c r="AZ30" s="65"/>
      <c r="BA30" s="30"/>
      <c r="BB30" s="30"/>
      <c r="BC30" s="30"/>
      <c r="BD30" s="30"/>
    </row>
    <row r="31" spans="2:56" ht="22.05" customHeight="1" x14ac:dyDescent="0.45">
      <c r="B31" s="311"/>
      <c r="C31" s="439"/>
      <c r="D31" s="439"/>
      <c r="E31" s="439"/>
      <c r="F31" s="439"/>
      <c r="G31" s="331"/>
      <c r="I31" s="56"/>
      <c r="J31" s="311"/>
      <c r="K31" s="439"/>
      <c r="L31" s="439"/>
      <c r="M31" s="439"/>
      <c r="N31" s="439"/>
      <c r="O31" s="331"/>
      <c r="R31" s="74"/>
      <c r="S31" s="75">
        <v>19</v>
      </c>
      <c r="T31" s="75" t="str">
        <f t="shared" si="13"/>
        <v>S9</v>
      </c>
      <c r="U31" s="101" t="str">
        <f t="shared" ca="1" si="10"/>
        <v>S9</v>
      </c>
      <c r="V31" s="104"/>
      <c r="W31" s="104"/>
      <c r="X31" s="463" t="str">
        <f ca="1">INDEX($U$13:$U$32,'tirages aléatoires'!G12,1)</f>
        <v>S3</v>
      </c>
      <c r="Y31" s="464"/>
      <c r="Z31" s="217">
        <f t="shared" ca="1" si="11"/>
        <v>13</v>
      </c>
      <c r="AA31" s="12"/>
      <c r="AB31" s="12"/>
      <c r="AC31" s="148"/>
      <c r="AD31" s="149">
        <f t="shared" ca="1" si="0"/>
        <v>0</v>
      </c>
      <c r="AE31" s="149">
        <f t="shared" ca="1" si="14"/>
        <v>-12</v>
      </c>
      <c r="AF31" s="150" t="s">
        <v>20</v>
      </c>
      <c r="AG31" s="149">
        <f t="shared" ca="1" si="2"/>
        <v>0</v>
      </c>
      <c r="AH31" s="149">
        <f t="shared" ca="1" si="15"/>
        <v>-2</v>
      </c>
      <c r="AI31" s="149" t="str">
        <f t="shared" ca="1" si="4"/>
        <v>( -2)</v>
      </c>
      <c r="AJ31" s="155" t="str">
        <f t="shared" ca="1" si="5"/>
        <v>-12 x ( -2) =</v>
      </c>
      <c r="AK31" s="152"/>
      <c r="AL31" s="148">
        <f t="shared" ca="1" si="16"/>
        <v>24</v>
      </c>
      <c r="AM31" s="12"/>
      <c r="AN31" s="12"/>
      <c r="AO31" s="12"/>
      <c r="AP31" s="12"/>
      <c r="AQ31" s="65"/>
      <c r="AR31" s="30"/>
      <c r="AS31" s="74">
        <v>27</v>
      </c>
      <c r="AT31" s="75" t="s">
        <v>91</v>
      </c>
      <c r="AU31" s="153" t="str">
        <f t="shared" ca="1" si="7"/>
        <v>-12 x ( -2) =</v>
      </c>
      <c r="AV31" s="153">
        <f t="shared" ca="1" si="8"/>
        <v>24</v>
      </c>
      <c r="AW31" s="12"/>
      <c r="AX31" s="12"/>
      <c r="AY31" s="12"/>
      <c r="AZ31" s="65"/>
      <c r="BA31" s="30"/>
      <c r="BB31" s="30"/>
      <c r="BC31" s="30"/>
      <c r="BD31" s="30"/>
    </row>
    <row r="32" spans="2:56" ht="22.05" customHeight="1" thickBot="1" x14ac:dyDescent="0.5">
      <c r="B32" s="313" t="s">
        <v>92</v>
      </c>
      <c r="C32" s="443" t="str">
        <f ca="1">VLOOKUP(INT(Z22),$AS$5:$AV$44,3)</f>
        <v>-3 + 17 =</v>
      </c>
      <c r="D32" s="443"/>
      <c r="E32" s="443"/>
      <c r="F32" s="443"/>
      <c r="G32" s="330"/>
      <c r="I32" s="56"/>
      <c r="J32" s="313" t="s">
        <v>92</v>
      </c>
      <c r="K32" s="443" t="str">
        <f ca="1">VLOOKUP(INT(Z22),$AS$5:$AV$44,3)</f>
        <v>-3 + 17 =</v>
      </c>
      <c r="L32" s="443"/>
      <c r="M32" s="443"/>
      <c r="N32" s="443"/>
      <c r="O32" s="330"/>
      <c r="R32" s="74"/>
      <c r="S32" s="75">
        <v>20</v>
      </c>
      <c r="T32" s="75" t="str">
        <f t="shared" si="13"/>
        <v>S10</v>
      </c>
      <c r="U32" s="102" t="str">
        <f t="shared" ca="1" si="10"/>
        <v>S10</v>
      </c>
      <c r="V32" s="104"/>
      <c r="W32" s="104"/>
      <c r="X32" s="463" t="str">
        <f ca="1">INDEX($U$13:$U$32,'tirages aléatoires'!G13,1)</f>
        <v>A8</v>
      </c>
      <c r="Y32" s="464"/>
      <c r="Z32" s="217" t="str">
        <f t="shared" ca="1" si="11"/>
        <v>8</v>
      </c>
      <c r="AA32" s="12"/>
      <c r="AB32" s="12"/>
      <c r="AC32" s="148"/>
      <c r="AD32" s="149">
        <f t="shared" ca="1" si="0"/>
        <v>1</v>
      </c>
      <c r="AE32" s="149">
        <f t="shared" ca="1" si="14"/>
        <v>8</v>
      </c>
      <c r="AF32" s="150" t="s">
        <v>20</v>
      </c>
      <c r="AG32" s="149">
        <f t="shared" ca="1" si="2"/>
        <v>1</v>
      </c>
      <c r="AH32" s="149">
        <f t="shared" ca="1" si="15"/>
        <v>8</v>
      </c>
      <c r="AI32" s="149">
        <f t="shared" ca="1" si="4"/>
        <v>8</v>
      </c>
      <c r="AJ32" s="155" t="str">
        <f t="shared" ca="1" si="5"/>
        <v>8 x 8 =</v>
      </c>
      <c r="AK32" s="152"/>
      <c r="AL32" s="148">
        <f t="shared" ca="1" si="16"/>
        <v>64</v>
      </c>
      <c r="AM32" s="12"/>
      <c r="AN32" s="12"/>
      <c r="AO32" s="12"/>
      <c r="AP32" s="12"/>
      <c r="AQ32" s="65"/>
      <c r="AR32" s="30"/>
      <c r="AS32" s="74">
        <v>28</v>
      </c>
      <c r="AT32" s="75" t="s">
        <v>93</v>
      </c>
      <c r="AU32" s="153" t="str">
        <f t="shared" ca="1" si="7"/>
        <v>8 x 8 =</v>
      </c>
      <c r="AV32" s="153">
        <f t="shared" ca="1" si="8"/>
        <v>64</v>
      </c>
      <c r="AW32" s="12"/>
      <c r="AX32" s="12"/>
      <c r="AY32" s="12"/>
      <c r="AZ32" s="65"/>
      <c r="BA32" s="30"/>
      <c r="BB32" s="30"/>
      <c r="BC32" s="30"/>
      <c r="BD32" s="30"/>
    </row>
    <row r="33" spans="1:56" ht="12" customHeight="1" thickBot="1" x14ac:dyDescent="0.5">
      <c r="B33" s="313"/>
      <c r="C33" s="443"/>
      <c r="D33" s="443"/>
      <c r="E33" s="443"/>
      <c r="F33" s="443"/>
      <c r="G33" s="330"/>
      <c r="I33" s="56"/>
      <c r="J33" s="313"/>
      <c r="K33" s="443"/>
      <c r="L33" s="443"/>
      <c r="M33" s="443"/>
      <c r="N33" s="443"/>
      <c r="O33" s="330"/>
      <c r="R33" s="74"/>
      <c r="S33" s="75">
        <v>21</v>
      </c>
      <c r="T33" s="75" t="str">
        <f t="shared" ref="T33:T42" si="17">IF($U$8&gt;(S33-21),AT25,"")</f>
        <v/>
      </c>
      <c r="U33" s="104" t="str">
        <f t="shared" ca="1" si="10"/>
        <v/>
      </c>
      <c r="V33" s="104"/>
      <c r="W33" s="104"/>
      <c r="X33" s="463" t="str">
        <f ca="1">INDEX($U$13:$U$32,'tirages aléatoires'!G14,1)</f>
        <v>A10</v>
      </c>
      <c r="Y33" s="464"/>
      <c r="Z33" s="217">
        <f t="shared" ca="1" si="11"/>
        <v>10</v>
      </c>
      <c r="AA33" s="12"/>
      <c r="AB33" s="12"/>
      <c r="AC33" s="148"/>
      <c r="AD33" s="149">
        <f t="shared" ca="1" si="0"/>
        <v>1</v>
      </c>
      <c r="AE33" s="149">
        <f t="shared" ca="1" si="14"/>
        <v>3</v>
      </c>
      <c r="AF33" s="150" t="s">
        <v>20</v>
      </c>
      <c r="AG33" s="149">
        <f t="shared" ca="1" si="2"/>
        <v>0</v>
      </c>
      <c r="AH33" s="149">
        <f t="shared" ca="1" si="15"/>
        <v>-3</v>
      </c>
      <c r="AI33" s="149" t="str">
        <f t="shared" ca="1" si="4"/>
        <v>( -3)</v>
      </c>
      <c r="AJ33" s="155" t="str">
        <f t="shared" ca="1" si="5"/>
        <v>3 x ( -3) =</v>
      </c>
      <c r="AK33" s="152"/>
      <c r="AL33" s="148">
        <f t="shared" ca="1" si="16"/>
        <v>-9</v>
      </c>
      <c r="AM33" s="12"/>
      <c r="AN33" s="12"/>
      <c r="AO33" s="12"/>
      <c r="AP33" s="12"/>
      <c r="AQ33" s="65"/>
      <c r="AR33" s="30"/>
      <c r="AS33" s="74">
        <v>29</v>
      </c>
      <c r="AT33" s="75" t="s">
        <v>94</v>
      </c>
      <c r="AU33" s="153" t="str">
        <f t="shared" ca="1" si="7"/>
        <v>3 x ( -3) =</v>
      </c>
      <c r="AV33" s="153">
        <f t="shared" ca="1" si="8"/>
        <v>-9</v>
      </c>
      <c r="AW33" s="12"/>
      <c r="AX33" s="12"/>
      <c r="AY33" s="12"/>
      <c r="AZ33" s="65"/>
      <c r="BA33" s="30"/>
      <c r="BB33" s="30"/>
      <c r="BC33" s="30"/>
      <c r="BD33" s="30"/>
    </row>
    <row r="34" spans="1:56" ht="22.05" customHeight="1" thickBot="1" x14ac:dyDescent="0.5">
      <c r="B34" s="313"/>
      <c r="C34" s="443"/>
      <c r="D34" s="443"/>
      <c r="E34" s="443"/>
      <c r="F34" s="443"/>
      <c r="G34" s="330"/>
      <c r="I34" s="56"/>
      <c r="J34" s="313"/>
      <c r="K34" s="443"/>
      <c r="L34" s="443"/>
      <c r="M34" s="443"/>
      <c r="N34" s="443"/>
      <c r="O34" s="330"/>
      <c r="R34" s="74"/>
      <c r="S34" s="75">
        <v>22</v>
      </c>
      <c r="T34" s="75" t="str">
        <f t="shared" si="17"/>
        <v/>
      </c>
      <c r="U34" s="104" t="str">
        <f t="shared" ca="1" si="10"/>
        <v/>
      </c>
      <c r="V34" s="104"/>
      <c r="W34" s="104"/>
      <c r="X34" s="463" t="str">
        <f ca="1">INDEX($U$13:$U$32,'tirages aléatoires'!G15,1)</f>
        <v>A5</v>
      </c>
      <c r="Y34" s="464"/>
      <c r="Z34" s="217" t="str">
        <f t="shared" ca="1" si="11"/>
        <v>5</v>
      </c>
      <c r="AA34" s="12"/>
      <c r="AB34" s="12"/>
      <c r="AC34" s="148"/>
      <c r="AD34" s="149">
        <f t="shared" ca="1" si="0"/>
        <v>0</v>
      </c>
      <c r="AE34" s="149">
        <f t="shared" ca="1" si="14"/>
        <v>-4</v>
      </c>
      <c r="AF34" s="150" t="s">
        <v>20</v>
      </c>
      <c r="AG34" s="149">
        <f t="shared" ca="1" si="2"/>
        <v>0</v>
      </c>
      <c r="AH34" s="149">
        <f t="shared" ca="1" si="15"/>
        <v>-10</v>
      </c>
      <c r="AI34" s="149" t="str">
        <f t="shared" ca="1" si="4"/>
        <v>( -10)</v>
      </c>
      <c r="AJ34" s="155" t="str">
        <f t="shared" ca="1" si="5"/>
        <v>-4 x ( -10) =</v>
      </c>
      <c r="AK34" s="152"/>
      <c r="AL34" s="148">
        <f t="shared" ca="1" si="16"/>
        <v>40</v>
      </c>
      <c r="AM34" s="149"/>
      <c r="AN34" s="12"/>
      <c r="AO34" s="12"/>
      <c r="AP34" s="12"/>
      <c r="AQ34" s="65"/>
      <c r="AR34" s="30"/>
      <c r="AS34" s="74">
        <v>30</v>
      </c>
      <c r="AT34" s="75" t="s">
        <v>95</v>
      </c>
      <c r="AU34" s="153" t="str">
        <f t="shared" ca="1" si="7"/>
        <v>-4 x ( -10) =</v>
      </c>
      <c r="AV34" s="153">
        <f t="shared" ca="1" si="8"/>
        <v>40</v>
      </c>
      <c r="AW34" s="12"/>
      <c r="AX34" s="12"/>
      <c r="AY34" s="12"/>
      <c r="AZ34" s="65"/>
      <c r="BA34" s="30"/>
      <c r="BB34" s="30"/>
      <c r="BC34" s="30"/>
      <c r="BD34" s="30"/>
    </row>
    <row r="35" spans="1:56" ht="31.15" customHeight="1" x14ac:dyDescent="0.55000000000000004">
      <c r="I35" s="56"/>
      <c r="R35" s="74"/>
      <c r="S35" s="75">
        <v>23</v>
      </c>
      <c r="T35" s="75" t="str">
        <f t="shared" si="17"/>
        <v/>
      </c>
      <c r="U35" s="104" t="str">
        <f t="shared" ca="1" si="10"/>
        <v/>
      </c>
      <c r="V35" s="104"/>
      <c r="W35" s="104"/>
      <c r="X35" s="463" t="str">
        <f ca="1">INDEX($U$13:$U$32,'tirages aléatoires'!G16,1)</f>
        <v>S8</v>
      </c>
      <c r="Y35" s="464"/>
      <c r="Z35" s="217">
        <f t="shared" ca="1" si="11"/>
        <v>18</v>
      </c>
      <c r="AA35" s="12"/>
      <c r="AB35" s="12"/>
      <c r="AC35" s="75" t="s">
        <v>114</v>
      </c>
      <c r="AD35" s="152">
        <f t="shared" ca="1" si="0"/>
        <v>1</v>
      </c>
      <c r="AE35" s="149">
        <f t="shared" ref="AE35:AE45" ca="1" si="18">IF(AD35=1,AH35*INT(RAND()*9+2),-1*AH35*INT(RAND()*9+2))</f>
        <v>-80</v>
      </c>
      <c r="AF35" s="181" t="s">
        <v>45</v>
      </c>
      <c r="AG35" s="152">
        <f t="shared" ca="1" si="2"/>
        <v>0</v>
      </c>
      <c r="AH35" s="149">
        <f t="shared" ca="1" si="15"/>
        <v>-10</v>
      </c>
      <c r="AI35" s="149" t="str">
        <f t="shared" ca="1" si="4"/>
        <v>( -10)</v>
      </c>
      <c r="AJ35" s="182" t="str">
        <f t="shared" ca="1" si="5"/>
        <v>-80 ÷ ( -10) =</v>
      </c>
      <c r="AK35" s="152"/>
      <c r="AL35" s="152">
        <f t="shared" ref="AL35:AL45" ca="1" si="19">AE35/AH35</f>
        <v>8</v>
      </c>
      <c r="AM35" s="12"/>
      <c r="AN35" s="149"/>
      <c r="AO35" s="152"/>
      <c r="AP35" s="152"/>
      <c r="AQ35" s="65"/>
      <c r="AR35" s="30"/>
      <c r="AS35" s="74">
        <v>31</v>
      </c>
      <c r="AT35" s="75" t="s">
        <v>96</v>
      </c>
      <c r="AU35" s="153" t="str">
        <f t="shared" ca="1" si="7"/>
        <v>-80 ÷ ( -10) =</v>
      </c>
      <c r="AV35" s="153">
        <f t="shared" ca="1" si="8"/>
        <v>8</v>
      </c>
      <c r="AW35" s="75"/>
      <c r="AX35" s="12"/>
      <c r="AY35" s="12"/>
      <c r="AZ35" s="65"/>
      <c r="BA35" s="30"/>
      <c r="BB35" s="30"/>
      <c r="BC35" s="30"/>
      <c r="BD35" s="30"/>
    </row>
    <row r="36" spans="1:56" ht="13.15" customHeight="1" thickBot="1" x14ac:dyDescent="0.6">
      <c r="A36" s="112"/>
      <c r="B36" s="112"/>
      <c r="C36" s="112"/>
      <c r="D36" s="112"/>
      <c r="E36" s="112"/>
      <c r="F36" s="112"/>
      <c r="G36" s="112"/>
      <c r="H36" s="112"/>
      <c r="I36" s="113"/>
      <c r="J36" s="112"/>
      <c r="K36" s="112"/>
      <c r="L36" s="112"/>
      <c r="M36" s="112"/>
      <c r="N36" s="112"/>
      <c r="O36" s="112"/>
      <c r="P36" s="112"/>
      <c r="R36" s="74"/>
      <c r="S36" s="75">
        <v>24</v>
      </c>
      <c r="T36" s="75" t="str">
        <f t="shared" si="17"/>
        <v/>
      </c>
      <c r="U36" s="104" t="str">
        <f t="shared" ca="1" si="10"/>
        <v/>
      </c>
      <c r="V36" s="104"/>
      <c r="W36" s="104"/>
      <c r="X36" s="463" t="str">
        <f ca="1">INDEX($U$13:$U$32,'tirages aléatoires'!G17,1)</f>
        <v>A3</v>
      </c>
      <c r="Y36" s="464"/>
      <c r="Z36" s="217" t="str">
        <f t="shared" ca="1" si="11"/>
        <v>3</v>
      </c>
      <c r="AA36" s="12"/>
      <c r="AB36" s="12"/>
      <c r="AC36" s="148"/>
      <c r="AD36" s="152">
        <f t="shared" ca="1" si="0"/>
        <v>0</v>
      </c>
      <c r="AE36" s="149">
        <f t="shared" ca="1" si="18"/>
        <v>-45</v>
      </c>
      <c r="AF36" s="181" t="s">
        <v>45</v>
      </c>
      <c r="AG36" s="152">
        <f t="shared" ca="1" si="2"/>
        <v>1</v>
      </c>
      <c r="AH36" s="149">
        <f t="shared" ca="1" si="15"/>
        <v>5</v>
      </c>
      <c r="AI36" s="149">
        <f t="shared" ca="1" si="4"/>
        <v>5</v>
      </c>
      <c r="AJ36" s="182" t="str">
        <f t="shared" ca="1" si="5"/>
        <v>-45 ÷ 5 =</v>
      </c>
      <c r="AK36" s="152"/>
      <c r="AL36" s="152">
        <f t="shared" ca="1" si="19"/>
        <v>-9</v>
      </c>
      <c r="AM36" s="12"/>
      <c r="AN36" s="12"/>
      <c r="AO36" s="12"/>
      <c r="AP36" s="12"/>
      <c r="AQ36" s="65"/>
      <c r="AR36" s="30"/>
      <c r="AS36" s="74">
        <v>32</v>
      </c>
      <c r="AT36" s="75" t="s">
        <v>97</v>
      </c>
      <c r="AU36" s="153" t="str">
        <f t="shared" ca="1" si="7"/>
        <v>-45 ÷ 5 =</v>
      </c>
      <c r="AV36" s="153">
        <f t="shared" ca="1" si="8"/>
        <v>-9</v>
      </c>
      <c r="AW36" s="75"/>
      <c r="AX36" s="12"/>
      <c r="AY36" s="12"/>
      <c r="AZ36" s="65"/>
      <c r="BA36" s="30"/>
      <c r="BB36" s="30"/>
      <c r="BC36" s="30"/>
      <c r="BD36" s="30"/>
    </row>
    <row r="37" spans="1:56" ht="13.15" customHeight="1" thickTop="1" x14ac:dyDescent="0.55000000000000004">
      <c r="I37" s="56"/>
      <c r="R37" s="74"/>
      <c r="S37" s="75">
        <v>25</v>
      </c>
      <c r="T37" s="75" t="str">
        <f t="shared" si="17"/>
        <v/>
      </c>
      <c r="U37" s="104" t="str">
        <f t="shared" ca="1" si="10"/>
        <v/>
      </c>
      <c r="V37" s="104"/>
      <c r="W37" s="104"/>
      <c r="X37" s="463" t="str">
        <f ca="1">INDEX($U$13:$U$32,'tirages aléatoires'!G18,1)</f>
        <v>A7</v>
      </c>
      <c r="Y37" s="464"/>
      <c r="Z37" s="217" t="str">
        <f t="shared" ca="1" si="11"/>
        <v>7</v>
      </c>
      <c r="AA37" s="12"/>
      <c r="AB37" s="12"/>
      <c r="AC37" s="148"/>
      <c r="AD37" s="152">
        <f t="shared" ca="1" si="0"/>
        <v>1</v>
      </c>
      <c r="AE37" s="149">
        <f t="shared" ca="1" si="18"/>
        <v>-40</v>
      </c>
      <c r="AF37" s="181" t="s">
        <v>45</v>
      </c>
      <c r="AG37" s="152">
        <f t="shared" ca="1" si="2"/>
        <v>0</v>
      </c>
      <c r="AH37" s="149">
        <f t="shared" ca="1" si="15"/>
        <v>-5</v>
      </c>
      <c r="AI37" s="149" t="str">
        <f t="shared" ca="1" si="4"/>
        <v>( -5)</v>
      </c>
      <c r="AJ37" s="182" t="str">
        <f t="shared" ca="1" si="5"/>
        <v>-40 ÷ ( -5) =</v>
      </c>
      <c r="AK37" s="152"/>
      <c r="AL37" s="152">
        <f t="shared" ca="1" si="19"/>
        <v>8</v>
      </c>
      <c r="AM37" s="12"/>
      <c r="AN37" s="12"/>
      <c r="AO37" s="12"/>
      <c r="AP37" s="12"/>
      <c r="AQ37" s="65"/>
      <c r="AR37" s="30"/>
      <c r="AS37" s="74">
        <v>33</v>
      </c>
      <c r="AT37" s="75" t="s">
        <v>98</v>
      </c>
      <c r="AU37" s="153" t="str">
        <f t="shared" ca="1" si="7"/>
        <v>-40 ÷ ( -5) =</v>
      </c>
      <c r="AV37" s="153">
        <f t="shared" ca="1" si="8"/>
        <v>8</v>
      </c>
      <c r="AW37" s="75"/>
      <c r="AX37" s="12"/>
      <c r="AY37" s="12"/>
      <c r="AZ37" s="65"/>
      <c r="BA37" s="30"/>
      <c r="BB37" s="30"/>
      <c r="BC37" s="30"/>
      <c r="BD37" s="30"/>
    </row>
    <row r="38" spans="1:56" ht="12.75" customHeight="1" x14ac:dyDescent="0.55000000000000004">
      <c r="I38" s="56"/>
      <c r="R38" s="74"/>
      <c r="S38" s="75">
        <v>26</v>
      </c>
      <c r="T38" s="75" t="str">
        <f t="shared" si="17"/>
        <v/>
      </c>
      <c r="U38" s="104" t="str">
        <f t="shared" ca="1" si="10"/>
        <v/>
      </c>
      <c r="V38" s="104"/>
      <c r="W38" s="104"/>
      <c r="X38" s="463" t="str">
        <f ca="1">INDEX($U$13:$U$32,'tirages aléatoires'!G19,1)</f>
        <v>S10</v>
      </c>
      <c r="Y38" s="464"/>
      <c r="Z38" s="217">
        <f t="shared" ca="1" si="11"/>
        <v>20</v>
      </c>
      <c r="AA38" s="12"/>
      <c r="AB38" s="12"/>
      <c r="AC38" s="148"/>
      <c r="AD38" s="152">
        <f t="shared" ca="1" si="0"/>
        <v>1</v>
      </c>
      <c r="AE38" s="149">
        <f t="shared" ca="1" si="18"/>
        <v>-21</v>
      </c>
      <c r="AF38" s="181" t="s">
        <v>45</v>
      </c>
      <c r="AG38" s="152">
        <f t="shared" ca="1" si="2"/>
        <v>0</v>
      </c>
      <c r="AH38" s="149">
        <f t="shared" ca="1" si="15"/>
        <v>-3</v>
      </c>
      <c r="AI38" s="149" t="str">
        <f t="shared" ca="1" si="4"/>
        <v>( -3)</v>
      </c>
      <c r="AJ38" s="182" t="str">
        <f t="shared" ca="1" si="5"/>
        <v>-21 ÷ ( -3) =</v>
      </c>
      <c r="AK38" s="152"/>
      <c r="AL38" s="152">
        <f t="shared" ca="1" si="19"/>
        <v>7</v>
      </c>
      <c r="AM38" s="12"/>
      <c r="AN38" s="12"/>
      <c r="AO38" s="12"/>
      <c r="AP38" s="12"/>
      <c r="AQ38" s="65"/>
      <c r="AR38" s="30"/>
      <c r="AS38" s="74">
        <v>34</v>
      </c>
      <c r="AT38" s="75" t="s">
        <v>99</v>
      </c>
      <c r="AU38" s="153" t="str">
        <f t="shared" ca="1" si="7"/>
        <v>-21 ÷ ( -3) =</v>
      </c>
      <c r="AV38" s="153">
        <f t="shared" ca="1" si="8"/>
        <v>7</v>
      </c>
      <c r="AW38" s="75"/>
      <c r="AX38" s="12"/>
      <c r="AY38" s="12"/>
      <c r="AZ38" s="65"/>
      <c r="BA38" s="30"/>
      <c r="BB38" s="30"/>
      <c r="BC38" s="30"/>
      <c r="BD38" s="30"/>
    </row>
    <row r="39" spans="1:56" ht="12.75" customHeight="1" x14ac:dyDescent="0.55000000000000004">
      <c r="B39" s="55" t="s">
        <v>140</v>
      </c>
      <c r="C39" s="55"/>
      <c r="G39" s="55" t="s">
        <v>12</v>
      </c>
      <c r="I39" s="56"/>
      <c r="J39" s="55" t="s">
        <v>140</v>
      </c>
      <c r="K39" s="55"/>
      <c r="O39" s="55" t="s">
        <v>12</v>
      </c>
      <c r="R39" s="74"/>
      <c r="S39" s="75">
        <v>27</v>
      </c>
      <c r="T39" s="75" t="str">
        <f t="shared" si="17"/>
        <v/>
      </c>
      <c r="U39" s="104" t="str">
        <f t="shared" ca="1" si="10"/>
        <v/>
      </c>
      <c r="V39" s="104"/>
      <c r="W39" s="104"/>
      <c r="X39" s="463" t="str">
        <f ca="1">INDEX($U$13:$U$32,'tirages aléatoires'!G20,1)</f>
        <v>S9</v>
      </c>
      <c r="Y39" s="464"/>
      <c r="Z39" s="217">
        <f t="shared" ca="1" si="11"/>
        <v>19</v>
      </c>
      <c r="AA39" s="12"/>
      <c r="AB39" s="12"/>
      <c r="AC39" s="148"/>
      <c r="AD39" s="152">
        <f t="shared" ca="1" si="0"/>
        <v>0</v>
      </c>
      <c r="AE39" s="149">
        <f t="shared" ca="1" si="18"/>
        <v>50</v>
      </c>
      <c r="AF39" s="181" t="s">
        <v>45</v>
      </c>
      <c r="AG39" s="152">
        <f t="shared" ca="1" si="2"/>
        <v>0</v>
      </c>
      <c r="AH39" s="149">
        <f t="shared" ca="1" si="15"/>
        <v>-5</v>
      </c>
      <c r="AI39" s="149" t="str">
        <f t="shared" ca="1" si="4"/>
        <v>( -5)</v>
      </c>
      <c r="AJ39" s="182" t="str">
        <f t="shared" ca="1" si="5"/>
        <v>50 ÷ ( -5) =</v>
      </c>
      <c r="AK39" s="152"/>
      <c r="AL39" s="152">
        <f t="shared" ca="1" si="19"/>
        <v>-10</v>
      </c>
      <c r="AM39" s="12"/>
      <c r="AN39" s="12"/>
      <c r="AO39" s="12"/>
      <c r="AP39" s="12"/>
      <c r="AQ39" s="65"/>
      <c r="AR39" s="30"/>
      <c r="AS39" s="74">
        <v>35</v>
      </c>
      <c r="AT39" s="75" t="s">
        <v>101</v>
      </c>
      <c r="AU39" s="153" t="str">
        <f t="shared" ca="1" si="7"/>
        <v>50 ÷ ( -5) =</v>
      </c>
      <c r="AV39" s="153">
        <f t="shared" ca="1" si="8"/>
        <v>-10</v>
      </c>
      <c r="AW39" s="75"/>
      <c r="AX39" s="12"/>
      <c r="AY39" s="12"/>
      <c r="AZ39" s="65"/>
      <c r="BA39" s="30"/>
      <c r="BB39" s="30"/>
      <c r="BC39" s="30"/>
      <c r="BD39" s="30"/>
    </row>
    <row r="40" spans="1:56" ht="30.4" customHeight="1" thickBot="1" x14ac:dyDescent="0.6">
      <c r="B40" s="55"/>
      <c r="C40" s="55"/>
      <c r="F40" s="55"/>
      <c r="I40" s="56"/>
      <c r="J40" s="55"/>
      <c r="K40" s="55"/>
      <c r="N40" s="55"/>
      <c r="R40" s="74"/>
      <c r="S40" s="75">
        <v>28</v>
      </c>
      <c r="T40" s="75" t="str">
        <f t="shared" si="17"/>
        <v/>
      </c>
      <c r="U40" s="104" t="str">
        <f t="shared" ca="1" si="10"/>
        <v/>
      </c>
      <c r="V40" s="104"/>
      <c r="W40" s="104"/>
      <c r="X40" s="463" t="str">
        <f ca="1">INDEX($U$13:$U$32,'tirages aléatoires'!G21,1)</f>
        <v>A2</v>
      </c>
      <c r="Y40" s="464"/>
      <c r="Z40" s="217" t="str">
        <f t="shared" ca="1" si="11"/>
        <v>2</v>
      </c>
      <c r="AA40" s="12"/>
      <c r="AB40" s="12"/>
      <c r="AC40" s="148"/>
      <c r="AD40" s="152">
        <f t="shared" ca="1" si="0"/>
        <v>0</v>
      </c>
      <c r="AE40" s="149">
        <f t="shared" ca="1" si="18"/>
        <v>30</v>
      </c>
      <c r="AF40" s="181" t="s">
        <v>45</v>
      </c>
      <c r="AG40" s="152">
        <f t="shared" ca="1" si="2"/>
        <v>0</v>
      </c>
      <c r="AH40" s="149">
        <f t="shared" ca="1" si="15"/>
        <v>-10</v>
      </c>
      <c r="AI40" s="149" t="str">
        <f t="shared" ca="1" si="4"/>
        <v>( -10)</v>
      </c>
      <c r="AJ40" s="182" t="str">
        <f t="shared" ca="1" si="5"/>
        <v>30 ÷ ( -10) =</v>
      </c>
      <c r="AK40" s="152"/>
      <c r="AL40" s="152">
        <f t="shared" ca="1" si="19"/>
        <v>-3</v>
      </c>
      <c r="AM40" s="12"/>
      <c r="AN40" s="12"/>
      <c r="AO40" s="12"/>
      <c r="AP40" s="12"/>
      <c r="AQ40" s="65"/>
      <c r="AR40" s="30"/>
      <c r="AS40" s="74">
        <v>36</v>
      </c>
      <c r="AT40" s="75" t="s">
        <v>102</v>
      </c>
      <c r="AU40" s="153" t="str">
        <f t="shared" ca="1" si="7"/>
        <v>30 ÷ ( -10) =</v>
      </c>
      <c r="AV40" s="153">
        <f t="shared" ca="1" si="8"/>
        <v>-3</v>
      </c>
      <c r="AW40" s="75"/>
      <c r="AX40" s="12"/>
      <c r="AY40" s="12"/>
      <c r="AZ40" s="65"/>
      <c r="BA40" s="30"/>
      <c r="BB40" s="30"/>
      <c r="BC40" s="30"/>
      <c r="BD40" s="30"/>
    </row>
    <row r="41" spans="1:56" s="61" customFormat="1" ht="37.5" customHeight="1" thickBot="1" x14ac:dyDescent="0.6">
      <c r="A41" s="59"/>
      <c r="B41" s="317" t="s">
        <v>110</v>
      </c>
      <c r="C41" s="317"/>
      <c r="D41" s="317"/>
      <c r="E41" s="317"/>
      <c r="F41" s="317"/>
      <c r="G41" s="317"/>
      <c r="H41" s="59"/>
      <c r="I41" s="60"/>
      <c r="J41" s="317" t="s">
        <v>110</v>
      </c>
      <c r="K41" s="317"/>
      <c r="L41" s="317"/>
      <c r="M41" s="317"/>
      <c r="N41" s="317"/>
      <c r="O41" s="317"/>
      <c r="P41" s="59"/>
      <c r="Q41" s="59"/>
      <c r="R41" s="114"/>
      <c r="S41" s="75">
        <v>29</v>
      </c>
      <c r="T41" s="75" t="str">
        <f t="shared" si="17"/>
        <v/>
      </c>
      <c r="U41" s="104" t="str">
        <f t="shared" ca="1" si="10"/>
        <v/>
      </c>
      <c r="V41" s="115"/>
      <c r="W41" s="115"/>
      <c r="X41" s="463" t="str">
        <f ca="1">INDEX($U$13:$U$32,'tirages aléatoires'!G22,1)</f>
        <v>A6</v>
      </c>
      <c r="Y41" s="464"/>
      <c r="Z41" s="217" t="str">
        <f t="shared" ca="1" si="11"/>
        <v>6</v>
      </c>
      <c r="AA41" s="115"/>
      <c r="AB41" s="115"/>
      <c r="AC41" s="12"/>
      <c r="AD41" s="152">
        <f t="shared" ca="1" si="0"/>
        <v>0</v>
      </c>
      <c r="AE41" s="149">
        <f t="shared" ca="1" si="18"/>
        <v>25</v>
      </c>
      <c r="AF41" s="181" t="s">
        <v>45</v>
      </c>
      <c r="AG41" s="152">
        <f t="shared" ca="1" si="2"/>
        <v>0</v>
      </c>
      <c r="AH41" s="149">
        <f t="shared" ca="1" si="15"/>
        <v>-5</v>
      </c>
      <c r="AI41" s="149" t="str">
        <f t="shared" ca="1" si="4"/>
        <v>( -5)</v>
      </c>
      <c r="AJ41" s="182" t="str">
        <f t="shared" ca="1" si="5"/>
        <v>25 ÷ ( -5) =</v>
      </c>
      <c r="AK41" s="152"/>
      <c r="AL41" s="152">
        <f t="shared" ca="1" si="19"/>
        <v>-5</v>
      </c>
      <c r="AM41" s="12"/>
      <c r="AN41" s="115"/>
      <c r="AO41" s="115"/>
      <c r="AP41" s="115"/>
      <c r="AQ41" s="116"/>
      <c r="AR41" s="59"/>
      <c r="AS41" s="74">
        <v>37</v>
      </c>
      <c r="AT41" s="75" t="s">
        <v>103</v>
      </c>
      <c r="AU41" s="153" t="str">
        <f t="shared" ca="1" si="7"/>
        <v>25 ÷ ( -5) =</v>
      </c>
      <c r="AV41" s="153">
        <f t="shared" ca="1" si="8"/>
        <v>-5</v>
      </c>
      <c r="AW41" s="75"/>
      <c r="AX41" s="12"/>
      <c r="AY41" s="12"/>
      <c r="AZ41" s="116"/>
      <c r="BA41" s="59"/>
      <c r="BB41" s="59"/>
      <c r="BC41" s="59"/>
      <c r="BD41" s="59"/>
    </row>
    <row r="42" spans="1:56" ht="30" customHeight="1" thickBot="1" x14ac:dyDescent="0.6">
      <c r="I42" s="56"/>
      <c r="R42" s="74"/>
      <c r="S42" s="75">
        <v>30</v>
      </c>
      <c r="T42" s="75" t="str">
        <f t="shared" si="17"/>
        <v/>
      </c>
      <c r="U42" s="104" t="str">
        <f t="shared" ca="1" si="10"/>
        <v/>
      </c>
      <c r="V42" s="104"/>
      <c r="W42" s="104"/>
      <c r="X42" s="463" t="str">
        <f ca="1">INDEX($U$13:$U$32,'tirages aléatoires'!G23,1)</f>
        <v>A9</v>
      </c>
      <c r="Y42" s="464"/>
      <c r="Z42" s="217" t="str">
        <f t="shared" ca="1" si="11"/>
        <v>9</v>
      </c>
      <c r="AA42" s="12"/>
      <c r="AB42" s="12"/>
      <c r="AC42" s="12"/>
      <c r="AD42" s="152">
        <f t="shared" ca="1" si="0"/>
        <v>0</v>
      </c>
      <c r="AE42" s="149">
        <f t="shared" ca="1" si="18"/>
        <v>-40</v>
      </c>
      <c r="AF42" s="181" t="s">
        <v>45</v>
      </c>
      <c r="AG42" s="152">
        <f t="shared" ca="1" si="2"/>
        <v>1</v>
      </c>
      <c r="AH42" s="149">
        <f t="shared" ca="1" si="15"/>
        <v>8</v>
      </c>
      <c r="AI42" s="149">
        <f t="shared" ca="1" si="4"/>
        <v>8</v>
      </c>
      <c r="AJ42" s="182" t="str">
        <f t="shared" ca="1" si="5"/>
        <v>-40 ÷ 8 =</v>
      </c>
      <c r="AK42" s="152"/>
      <c r="AL42" s="152">
        <f t="shared" ca="1" si="19"/>
        <v>-5</v>
      </c>
      <c r="AM42" s="12"/>
      <c r="AN42" s="12"/>
      <c r="AO42" s="12"/>
      <c r="AP42" s="12"/>
      <c r="AQ42" s="65"/>
      <c r="AR42" s="30"/>
      <c r="AS42" s="74">
        <v>38</v>
      </c>
      <c r="AT42" s="75" t="s">
        <v>104</v>
      </c>
      <c r="AU42" s="153" t="str">
        <f t="shared" ca="1" si="7"/>
        <v>-40 ÷ 8 =</v>
      </c>
      <c r="AV42" s="153">
        <f t="shared" ca="1" si="8"/>
        <v>-5</v>
      </c>
      <c r="AW42" s="75"/>
      <c r="AX42" s="12"/>
      <c r="AY42" s="12"/>
      <c r="AZ42" s="65"/>
      <c r="BA42" s="30"/>
      <c r="BB42" s="30"/>
      <c r="BC42" s="30"/>
      <c r="BD42" s="30"/>
    </row>
    <row r="43" spans="1:56" ht="22.05" customHeight="1" thickBot="1" x14ac:dyDescent="0.6">
      <c r="B43" s="315" t="s">
        <v>32</v>
      </c>
      <c r="C43" s="446" t="str">
        <f ca="1">VLOOKUP(INT(Z13),$AS$5:$AV$44,3)</f>
        <v>-3 + 18 =</v>
      </c>
      <c r="D43" s="446"/>
      <c r="E43" s="446"/>
      <c r="F43" s="446"/>
      <c r="G43" s="338"/>
      <c r="I43" s="56"/>
      <c r="J43" s="315" t="s">
        <v>32</v>
      </c>
      <c r="K43" s="446" t="str">
        <f ca="1">VLOOKUP(INT(Z13),$AS$5:$AV$44,3)</f>
        <v>-3 + 18 =</v>
      </c>
      <c r="L43" s="446"/>
      <c r="M43" s="446"/>
      <c r="N43" s="446"/>
      <c r="O43" s="447"/>
      <c r="R43" s="74"/>
      <c r="S43" s="75">
        <v>31</v>
      </c>
      <c r="T43" s="75" t="str">
        <f t="shared" ref="T43:T52" si="20">IF($U$9&gt;(S43-31),AT35,"")</f>
        <v/>
      </c>
      <c r="U43" s="104" t="str">
        <f t="shared" ca="1" si="10"/>
        <v/>
      </c>
      <c r="V43" s="104"/>
      <c r="W43" s="104"/>
      <c r="X43" s="469"/>
      <c r="Y43" s="470"/>
      <c r="Z43" s="218"/>
      <c r="AA43" s="12"/>
      <c r="AB43" s="12"/>
      <c r="AC43" s="12"/>
      <c r="AD43" s="152">
        <f t="shared" ca="1" si="0"/>
        <v>1</v>
      </c>
      <c r="AE43" s="149">
        <f t="shared" ca="1" si="18"/>
        <v>28</v>
      </c>
      <c r="AF43" s="181" t="s">
        <v>45</v>
      </c>
      <c r="AG43" s="152">
        <f t="shared" ca="1" si="2"/>
        <v>1</v>
      </c>
      <c r="AH43" s="149">
        <f t="shared" ca="1" si="15"/>
        <v>4</v>
      </c>
      <c r="AI43" s="149">
        <f t="shared" ca="1" si="4"/>
        <v>4</v>
      </c>
      <c r="AJ43" s="182" t="str">
        <f t="shared" ca="1" si="5"/>
        <v>28 ÷ 4 =</v>
      </c>
      <c r="AK43" s="152"/>
      <c r="AL43" s="152">
        <f t="shared" ca="1" si="19"/>
        <v>7</v>
      </c>
      <c r="AM43" s="12"/>
      <c r="AN43" s="12"/>
      <c r="AO43" s="12"/>
      <c r="AP43" s="12"/>
      <c r="AQ43" s="65"/>
      <c r="AR43" s="30"/>
      <c r="AS43" s="74">
        <v>39</v>
      </c>
      <c r="AT43" s="75" t="s">
        <v>105</v>
      </c>
      <c r="AU43" s="153" t="str">
        <f t="shared" ca="1" si="7"/>
        <v>28 ÷ 4 =</v>
      </c>
      <c r="AV43" s="153">
        <f t="shared" ca="1" si="8"/>
        <v>7</v>
      </c>
      <c r="AW43" s="75"/>
      <c r="AX43" s="12"/>
      <c r="AY43" s="12"/>
      <c r="AZ43" s="65"/>
      <c r="BA43" s="30"/>
      <c r="BB43" s="30"/>
      <c r="BC43" s="30"/>
      <c r="BD43" s="30"/>
    </row>
    <row r="44" spans="1:56" ht="12" customHeight="1" thickTop="1" thickBot="1" x14ac:dyDescent="0.6">
      <c r="B44" s="315"/>
      <c r="C44" s="446"/>
      <c r="D44" s="446"/>
      <c r="E44" s="446"/>
      <c r="F44" s="446"/>
      <c r="G44" s="338"/>
      <c r="I44" s="56"/>
      <c r="J44" s="315"/>
      <c r="K44" s="446"/>
      <c r="L44" s="446"/>
      <c r="M44" s="446"/>
      <c r="N44" s="446"/>
      <c r="O44" s="447"/>
      <c r="R44" s="74"/>
      <c r="S44" s="75">
        <v>32</v>
      </c>
      <c r="T44" s="75" t="str">
        <f t="shared" si="20"/>
        <v/>
      </c>
      <c r="U44" s="104" t="str">
        <f t="shared" ca="1" si="10"/>
        <v/>
      </c>
      <c r="V44" s="104"/>
      <c r="W44" s="105"/>
      <c r="X44" s="57"/>
      <c r="Y44" s="30"/>
      <c r="Z44" s="30"/>
      <c r="AA44" s="74"/>
      <c r="AB44" s="12"/>
      <c r="AC44" s="75"/>
      <c r="AD44" s="152">
        <f t="shared" ca="1" si="0"/>
        <v>0</v>
      </c>
      <c r="AE44" s="149">
        <f t="shared" ca="1" si="18"/>
        <v>45</v>
      </c>
      <c r="AF44" s="181" t="s">
        <v>45</v>
      </c>
      <c r="AG44" s="152">
        <f t="shared" ca="1" si="2"/>
        <v>0</v>
      </c>
      <c r="AH44" s="149">
        <f t="shared" ca="1" si="15"/>
        <v>-5</v>
      </c>
      <c r="AI44" s="149" t="str">
        <f t="shared" ca="1" si="4"/>
        <v>( -5)</v>
      </c>
      <c r="AJ44" s="182" t="str">
        <f t="shared" ca="1" si="5"/>
        <v>45 ÷ ( -5) =</v>
      </c>
      <c r="AK44" s="152"/>
      <c r="AL44" s="152">
        <f t="shared" ca="1" si="19"/>
        <v>-9</v>
      </c>
      <c r="AM44" s="12"/>
      <c r="AN44" s="12"/>
      <c r="AO44" s="12"/>
      <c r="AP44" s="12"/>
      <c r="AQ44" s="65"/>
      <c r="AR44" s="30"/>
      <c r="AS44" s="119">
        <v>40</v>
      </c>
      <c r="AT44" s="120" t="s">
        <v>106</v>
      </c>
      <c r="AU44" s="156" t="str">
        <f t="shared" ca="1" si="7"/>
        <v>45 ÷ ( -5) =</v>
      </c>
      <c r="AV44" s="156">
        <f t="shared" ca="1" si="8"/>
        <v>-9</v>
      </c>
      <c r="AW44" s="120"/>
      <c r="AX44" s="121"/>
      <c r="AY44" s="121"/>
      <c r="AZ44" s="122"/>
      <c r="BA44" s="30"/>
      <c r="BB44" s="30"/>
      <c r="BC44" s="30"/>
      <c r="BD44" s="30"/>
    </row>
    <row r="45" spans="1:56" ht="22.05" customHeight="1" x14ac:dyDescent="0.55000000000000004">
      <c r="B45" s="315"/>
      <c r="C45" s="446"/>
      <c r="D45" s="446"/>
      <c r="E45" s="446"/>
      <c r="F45" s="446"/>
      <c r="G45" s="338"/>
      <c r="I45" s="56"/>
      <c r="J45" s="315"/>
      <c r="K45" s="446"/>
      <c r="L45" s="446"/>
      <c r="M45" s="446"/>
      <c r="N45" s="446"/>
      <c r="O45" s="447"/>
      <c r="R45" s="74"/>
      <c r="S45" s="75">
        <v>33</v>
      </c>
      <c r="T45" s="75" t="str">
        <f t="shared" si="20"/>
        <v/>
      </c>
      <c r="U45" s="104" t="str">
        <f t="shared" ca="1" si="10"/>
        <v/>
      </c>
      <c r="V45" s="104"/>
      <c r="W45" s="105"/>
      <c r="X45" s="57"/>
      <c r="Y45" s="30"/>
      <c r="Z45" s="30"/>
      <c r="AA45" s="74"/>
      <c r="AB45" s="12"/>
      <c r="AC45" s="12"/>
      <c r="AD45" s="152">
        <f t="shared" ca="1" si="0"/>
        <v>1</v>
      </c>
      <c r="AE45" s="149">
        <f t="shared" ca="1" si="18"/>
        <v>-30</v>
      </c>
      <c r="AF45" s="181" t="s">
        <v>45</v>
      </c>
      <c r="AG45" s="152">
        <f t="shared" ca="1" si="2"/>
        <v>0</v>
      </c>
      <c r="AH45" s="149">
        <f t="shared" ca="1" si="15"/>
        <v>-6</v>
      </c>
      <c r="AI45" s="149" t="str">
        <f t="shared" ca="1" si="4"/>
        <v>( -6)</v>
      </c>
      <c r="AJ45" s="182" t="str">
        <f t="shared" ca="1" si="5"/>
        <v>-30 ÷ ( -6) =</v>
      </c>
      <c r="AK45" s="152"/>
      <c r="AL45" s="152">
        <f t="shared" ca="1" si="19"/>
        <v>5</v>
      </c>
      <c r="AM45" s="12"/>
      <c r="AN45" s="12"/>
      <c r="AO45" s="12"/>
      <c r="AP45" s="12"/>
      <c r="AQ45" s="65"/>
      <c r="AR45" s="30"/>
      <c r="AS45" s="30"/>
      <c r="AT45" s="55"/>
      <c r="AU45" s="30"/>
      <c r="AV45" s="30"/>
      <c r="AW45" s="30"/>
      <c r="AX45" s="30"/>
      <c r="AY45" s="30"/>
      <c r="AZ45" s="30"/>
      <c r="BA45" s="30"/>
      <c r="BB45" s="30"/>
      <c r="BC45" s="30"/>
      <c r="BD45" s="30"/>
    </row>
    <row r="46" spans="1:56" ht="22.05" customHeight="1" x14ac:dyDescent="0.35">
      <c r="B46" s="311" t="s">
        <v>43</v>
      </c>
      <c r="C46" s="439" t="str">
        <f ca="1">VLOOKUP(INT(Z14),$AS$5:$AV$44,3)</f>
        <v>-18 + 18 =</v>
      </c>
      <c r="D46" s="439"/>
      <c r="E46" s="439"/>
      <c r="F46" s="439"/>
      <c r="G46" s="331"/>
      <c r="I46" s="56"/>
      <c r="J46" s="311" t="s">
        <v>43</v>
      </c>
      <c r="K46" s="439" t="str">
        <f ca="1">VLOOKUP(INT(Z14),$AS$5:$AV$44,3)</f>
        <v>-18 + 18 =</v>
      </c>
      <c r="L46" s="439"/>
      <c r="M46" s="439"/>
      <c r="N46" s="439"/>
      <c r="O46" s="445"/>
      <c r="R46" s="74"/>
      <c r="S46" s="75">
        <v>34</v>
      </c>
      <c r="T46" s="75" t="str">
        <f t="shared" si="20"/>
        <v/>
      </c>
      <c r="U46" s="104" t="str">
        <f t="shared" ca="1" si="10"/>
        <v/>
      </c>
      <c r="V46" s="104"/>
      <c r="W46" s="105"/>
      <c r="X46" s="57"/>
      <c r="Y46" s="30"/>
      <c r="Z46" s="30"/>
      <c r="AA46" s="74"/>
      <c r="AB46" s="12"/>
      <c r="AC46" s="75"/>
      <c r="AD46" s="157"/>
      <c r="AE46" s="98"/>
      <c r="AF46" s="104"/>
      <c r="AG46" s="158"/>
      <c r="AH46" s="12"/>
      <c r="AI46" s="12"/>
      <c r="AJ46" s="104"/>
      <c r="AK46" s="98"/>
      <c r="AL46" s="104"/>
      <c r="AM46" s="12"/>
      <c r="AN46" s="12"/>
      <c r="AO46" s="12"/>
      <c r="AP46" s="12"/>
      <c r="AQ46" s="65"/>
      <c r="AR46" s="30"/>
      <c r="AS46" s="30"/>
      <c r="AT46" s="55"/>
      <c r="AU46" s="30"/>
      <c r="AV46" s="30"/>
      <c r="AW46" s="30"/>
      <c r="AX46" s="30"/>
      <c r="AY46" s="30"/>
      <c r="AZ46" s="30"/>
      <c r="BA46" s="30"/>
      <c r="BB46" s="30"/>
      <c r="BC46" s="30"/>
      <c r="BD46" s="30"/>
    </row>
    <row r="47" spans="1:56" ht="12.4" customHeight="1" x14ac:dyDescent="0.35">
      <c r="B47" s="311"/>
      <c r="C47" s="439"/>
      <c r="D47" s="439"/>
      <c r="E47" s="439"/>
      <c r="F47" s="439"/>
      <c r="G47" s="331"/>
      <c r="I47" s="56"/>
      <c r="J47" s="311"/>
      <c r="K47" s="439"/>
      <c r="L47" s="439"/>
      <c r="M47" s="439"/>
      <c r="N47" s="439"/>
      <c r="O47" s="445"/>
      <c r="R47" s="74"/>
      <c r="S47" s="75">
        <v>35</v>
      </c>
      <c r="T47" s="75" t="str">
        <f t="shared" si="20"/>
        <v/>
      </c>
      <c r="U47" s="104" t="str">
        <f t="shared" ca="1" si="10"/>
        <v/>
      </c>
      <c r="V47" s="104"/>
      <c r="W47" s="105"/>
      <c r="X47" s="57"/>
      <c r="Y47" s="30"/>
      <c r="Z47" s="30"/>
      <c r="AA47" s="74"/>
      <c r="AB47" s="12"/>
      <c r="AC47" s="12"/>
      <c r="AD47" s="157"/>
      <c r="AE47" s="98"/>
      <c r="AF47" s="104"/>
      <c r="AG47" s="158"/>
      <c r="AH47" s="12"/>
      <c r="AI47" s="12"/>
      <c r="AJ47" s="104"/>
      <c r="AK47" s="98"/>
      <c r="AL47" s="104"/>
      <c r="AM47" s="12"/>
      <c r="AN47" s="12"/>
      <c r="AO47" s="12"/>
      <c r="AP47" s="12"/>
      <c r="AQ47" s="65"/>
      <c r="AR47" s="30"/>
      <c r="AS47" s="30"/>
      <c r="AT47" s="55"/>
      <c r="AU47" s="30"/>
      <c r="AV47" s="30"/>
      <c r="AW47" s="30"/>
      <c r="AX47" s="30"/>
      <c r="AY47" s="30"/>
      <c r="AZ47" s="30"/>
      <c r="BA47" s="30"/>
      <c r="BB47" s="30"/>
      <c r="BC47" s="30"/>
      <c r="BD47" s="30"/>
    </row>
    <row r="48" spans="1:56" ht="22.05" customHeight="1" x14ac:dyDescent="0.4">
      <c r="B48" s="311"/>
      <c r="C48" s="439"/>
      <c r="D48" s="439"/>
      <c r="E48" s="439"/>
      <c r="F48" s="439"/>
      <c r="G48" s="331"/>
      <c r="I48" s="56"/>
      <c r="J48" s="311"/>
      <c r="K48" s="439"/>
      <c r="L48" s="439"/>
      <c r="M48" s="439"/>
      <c r="N48" s="439"/>
      <c r="O48" s="445"/>
      <c r="R48" s="74"/>
      <c r="S48" s="75">
        <v>36</v>
      </c>
      <c r="T48" s="75" t="str">
        <f t="shared" si="20"/>
        <v/>
      </c>
      <c r="U48" s="104" t="str">
        <f t="shared" ca="1" si="10"/>
        <v/>
      </c>
      <c r="V48" s="104"/>
      <c r="W48" s="105"/>
      <c r="X48" s="57"/>
      <c r="Y48" s="30"/>
      <c r="Z48" s="30"/>
      <c r="AA48" s="74"/>
      <c r="AB48" s="12"/>
      <c r="AC48" s="12"/>
      <c r="AD48" s="148"/>
      <c r="AE48" s="12"/>
      <c r="AF48" s="12"/>
      <c r="AG48" s="158"/>
      <c r="AH48" s="12"/>
      <c r="AI48" s="12"/>
      <c r="AJ48" s="159"/>
      <c r="AK48" s="12"/>
      <c r="AL48" s="12"/>
      <c r="AM48" s="12"/>
      <c r="AN48" s="12"/>
      <c r="AO48" s="12"/>
      <c r="AP48" s="12"/>
      <c r="AQ48" s="65"/>
      <c r="AR48" s="30"/>
      <c r="AS48" s="30"/>
      <c r="AT48" s="55"/>
      <c r="AU48" s="30"/>
      <c r="AV48" s="30"/>
      <c r="AW48" s="30"/>
      <c r="AX48" s="30"/>
      <c r="AY48" s="30"/>
      <c r="AZ48" s="30"/>
      <c r="BA48" s="30"/>
      <c r="BB48" s="30"/>
      <c r="BC48" s="30"/>
      <c r="BD48" s="30"/>
    </row>
    <row r="49" spans="2:56" ht="22.05" customHeight="1" x14ac:dyDescent="0.4">
      <c r="B49" s="311" t="s">
        <v>52</v>
      </c>
      <c r="C49" s="439" t="str">
        <f ca="1">VLOOKUP(INT(Z15),$AS$5:$AV$44,3)</f>
        <v>18 + 18 =</v>
      </c>
      <c r="D49" s="439"/>
      <c r="E49" s="439"/>
      <c r="F49" s="439"/>
      <c r="G49" s="331"/>
      <c r="I49" s="56"/>
      <c r="J49" s="311" t="s">
        <v>52</v>
      </c>
      <c r="K49" s="439" t="str">
        <f ca="1">VLOOKUP(INT(Z15),$AS$5:$AV$44,3)</f>
        <v>18 + 18 =</v>
      </c>
      <c r="L49" s="439"/>
      <c r="M49" s="439"/>
      <c r="N49" s="439"/>
      <c r="O49" s="445"/>
      <c r="R49" s="74"/>
      <c r="S49" s="75">
        <v>37</v>
      </c>
      <c r="T49" s="75" t="str">
        <f t="shared" si="20"/>
        <v/>
      </c>
      <c r="U49" s="104" t="str">
        <f t="shared" ca="1" si="10"/>
        <v/>
      </c>
      <c r="V49" s="104"/>
      <c r="W49" s="105"/>
      <c r="X49" s="57"/>
      <c r="Y49" s="30"/>
      <c r="Z49" s="30"/>
      <c r="AA49" s="119"/>
      <c r="AB49" s="121"/>
      <c r="AC49" s="121"/>
      <c r="AD49" s="160"/>
      <c r="AE49" s="121"/>
      <c r="AF49" s="121"/>
      <c r="AG49" s="161"/>
      <c r="AH49" s="121"/>
      <c r="AI49" s="121"/>
      <c r="AJ49" s="162"/>
      <c r="AK49" s="121"/>
      <c r="AL49" s="121"/>
      <c r="AM49" s="121"/>
      <c r="AN49" s="121"/>
      <c r="AO49" s="121"/>
      <c r="AP49" s="121"/>
      <c r="AQ49" s="122"/>
      <c r="AR49" s="30"/>
      <c r="AS49" s="30"/>
      <c r="AT49" s="55"/>
      <c r="AU49" s="30"/>
      <c r="AV49" s="30"/>
      <c r="AW49" s="30"/>
      <c r="AX49" s="30"/>
      <c r="AY49" s="30"/>
      <c r="AZ49" s="30"/>
      <c r="BA49" s="30"/>
      <c r="BB49" s="30"/>
      <c r="BC49" s="30"/>
      <c r="BD49" s="30"/>
    </row>
    <row r="50" spans="2:56" ht="12.4" customHeight="1" x14ac:dyDescent="0.4">
      <c r="B50" s="311"/>
      <c r="C50" s="439"/>
      <c r="D50" s="439"/>
      <c r="E50" s="439"/>
      <c r="F50" s="439"/>
      <c r="G50" s="331"/>
      <c r="I50" s="56"/>
      <c r="J50" s="311"/>
      <c r="K50" s="439"/>
      <c r="L50" s="439"/>
      <c r="M50" s="439"/>
      <c r="N50" s="439"/>
      <c r="O50" s="445"/>
      <c r="R50" s="74"/>
      <c r="S50" s="75">
        <v>38</v>
      </c>
      <c r="T50" s="75" t="str">
        <f t="shared" si="20"/>
        <v/>
      </c>
      <c r="U50" s="104" t="str">
        <f t="shared" ca="1" si="10"/>
        <v/>
      </c>
      <c r="V50" s="104"/>
      <c r="W50" s="105"/>
      <c r="X50" s="57"/>
      <c r="Y50" s="30"/>
      <c r="Z50" s="30"/>
      <c r="AA50" s="30"/>
      <c r="AB50" s="30"/>
      <c r="AC50" s="30"/>
      <c r="AD50" s="163"/>
      <c r="AE50" s="30"/>
      <c r="AF50" s="30"/>
      <c r="AG50" s="164"/>
      <c r="AH50" s="30"/>
      <c r="AI50" s="30"/>
      <c r="AJ50" s="36"/>
      <c r="AK50" s="30"/>
      <c r="AL50" s="30"/>
      <c r="AM50" s="30"/>
      <c r="AN50" s="30"/>
      <c r="AO50" s="30"/>
      <c r="AP50" s="30"/>
      <c r="AQ50" s="30"/>
      <c r="AR50" s="30"/>
      <c r="AS50" s="30"/>
      <c r="AT50" s="55"/>
      <c r="AU50" s="30"/>
      <c r="AV50" s="30"/>
      <c r="AW50" s="30"/>
      <c r="AX50" s="30"/>
      <c r="AY50" s="30"/>
      <c r="AZ50" s="30"/>
      <c r="BA50" s="30"/>
      <c r="BB50" s="30"/>
      <c r="BC50" s="30"/>
      <c r="BD50" s="30"/>
    </row>
    <row r="51" spans="2:56" ht="22.05" customHeight="1" x14ac:dyDescent="0.4">
      <c r="B51" s="311"/>
      <c r="C51" s="439"/>
      <c r="D51" s="439"/>
      <c r="E51" s="439"/>
      <c r="F51" s="439"/>
      <c r="G51" s="331"/>
      <c r="I51" s="56"/>
      <c r="J51" s="311"/>
      <c r="K51" s="439"/>
      <c r="L51" s="439"/>
      <c r="M51" s="439"/>
      <c r="N51" s="439"/>
      <c r="O51" s="445"/>
      <c r="R51" s="74"/>
      <c r="S51" s="75">
        <v>39</v>
      </c>
      <c r="T51" s="75" t="str">
        <f t="shared" si="20"/>
        <v/>
      </c>
      <c r="U51" s="104" t="str">
        <f t="shared" ca="1" si="10"/>
        <v/>
      </c>
      <c r="V51" s="104"/>
      <c r="W51" s="105"/>
      <c r="X51" s="57"/>
      <c r="Y51" s="30"/>
      <c r="Z51" s="30"/>
      <c r="AA51" s="30"/>
      <c r="AB51" s="30"/>
      <c r="AC51" s="30"/>
      <c r="AD51" s="163"/>
      <c r="AE51" s="30"/>
      <c r="AF51" s="30"/>
      <c r="AG51" s="164"/>
      <c r="AH51" s="30"/>
      <c r="AI51" s="30"/>
      <c r="AJ51" s="36"/>
      <c r="AK51" s="30"/>
      <c r="AL51" s="30"/>
      <c r="AM51" s="30"/>
      <c r="AN51" s="30"/>
      <c r="AO51" s="30"/>
      <c r="AP51" s="30"/>
      <c r="AQ51" s="30"/>
      <c r="AR51" s="30"/>
      <c r="AS51" s="30"/>
      <c r="AT51" s="55"/>
      <c r="AU51" s="30"/>
      <c r="AV51" s="30"/>
      <c r="AW51" s="30"/>
      <c r="AX51" s="30"/>
      <c r="AY51" s="30"/>
      <c r="AZ51" s="30"/>
      <c r="BA51" s="30"/>
      <c r="BB51" s="30"/>
      <c r="BC51" s="30"/>
      <c r="BD51" s="30"/>
    </row>
    <row r="52" spans="2:56" ht="22.05" customHeight="1" x14ac:dyDescent="0.4">
      <c r="B52" s="311" t="s">
        <v>60</v>
      </c>
      <c r="C52" s="439" t="str">
        <f ca="1">VLOOKUP(INT(Z16),$AS$5:$AV$44,3)</f>
        <v>-5 + ( -5) =</v>
      </c>
      <c r="D52" s="439"/>
      <c r="E52" s="439"/>
      <c r="F52" s="439"/>
      <c r="G52" s="331"/>
      <c r="I52" s="56"/>
      <c r="J52" s="311" t="s">
        <v>60</v>
      </c>
      <c r="K52" s="439" t="str">
        <f ca="1">VLOOKUP(INT(Z16),$AS$5:$AV$44,3)</f>
        <v>-5 + ( -5) =</v>
      </c>
      <c r="L52" s="439"/>
      <c r="M52" s="439"/>
      <c r="N52" s="439"/>
      <c r="O52" s="445"/>
      <c r="R52" s="119"/>
      <c r="S52" s="120">
        <v>40</v>
      </c>
      <c r="T52" s="120" t="str">
        <f t="shared" si="20"/>
        <v/>
      </c>
      <c r="U52" s="125" t="str">
        <f t="shared" ca="1" si="10"/>
        <v/>
      </c>
      <c r="V52" s="125"/>
      <c r="W52" s="126"/>
      <c r="X52" s="57"/>
      <c r="Y52" s="30"/>
      <c r="Z52" s="30"/>
      <c r="AA52" s="30"/>
      <c r="AB52" s="30"/>
      <c r="AC52" s="30"/>
      <c r="AD52" s="163"/>
      <c r="AE52" s="30"/>
      <c r="AF52" s="30"/>
      <c r="AG52" s="164"/>
      <c r="AH52" s="30"/>
      <c r="AI52" s="30"/>
      <c r="AJ52" s="36"/>
      <c r="AK52" s="30"/>
      <c r="AL52" s="30"/>
      <c r="AM52" s="30"/>
      <c r="AN52" s="30"/>
      <c r="AO52" s="30"/>
      <c r="AP52" s="30"/>
      <c r="AQ52" s="30"/>
      <c r="AR52" s="30"/>
      <c r="AS52" s="30"/>
      <c r="AT52" s="55"/>
      <c r="AU52" s="30"/>
      <c r="AV52" s="30"/>
      <c r="AW52" s="30"/>
      <c r="AX52" s="30"/>
      <c r="AY52" s="30"/>
      <c r="AZ52" s="30"/>
      <c r="BA52" s="30"/>
      <c r="BB52" s="30"/>
      <c r="BC52" s="30"/>
      <c r="BD52" s="30"/>
    </row>
    <row r="53" spans="2:56" ht="12.4" customHeight="1" x14ac:dyDescent="0.4">
      <c r="B53" s="311"/>
      <c r="C53" s="439"/>
      <c r="D53" s="439"/>
      <c r="E53" s="439"/>
      <c r="F53" s="439"/>
      <c r="G53" s="331"/>
      <c r="I53" s="56"/>
      <c r="J53" s="311"/>
      <c r="K53" s="439"/>
      <c r="L53" s="439"/>
      <c r="M53" s="439"/>
      <c r="N53" s="439"/>
      <c r="O53" s="445"/>
      <c r="R53" s="30"/>
      <c r="S53" s="30"/>
      <c r="T53" s="30"/>
      <c r="U53" s="57"/>
      <c r="V53" s="57"/>
      <c r="W53" s="57"/>
      <c r="X53" s="57"/>
      <c r="Y53" s="30"/>
      <c r="Z53" s="30"/>
      <c r="AA53" s="30"/>
      <c r="AB53" s="30"/>
      <c r="AC53" s="30"/>
      <c r="AD53" s="163"/>
      <c r="AE53" s="30"/>
      <c r="AF53" s="30"/>
      <c r="AG53" s="164"/>
      <c r="AH53" s="30"/>
      <c r="AI53" s="30"/>
      <c r="AJ53" s="36"/>
      <c r="AK53" s="30"/>
      <c r="AL53" s="30"/>
      <c r="AM53" s="30"/>
      <c r="AN53" s="30"/>
      <c r="AO53" s="30"/>
      <c r="AP53" s="30"/>
      <c r="AQ53" s="30"/>
      <c r="AR53" s="30"/>
      <c r="AS53" s="30"/>
      <c r="AT53" s="55"/>
      <c r="AU53" s="30"/>
      <c r="AV53" s="30"/>
      <c r="AW53" s="30"/>
      <c r="AX53" s="30"/>
      <c r="AY53" s="30"/>
      <c r="AZ53" s="30"/>
      <c r="BA53" s="30"/>
      <c r="BB53" s="30"/>
      <c r="BC53" s="30"/>
      <c r="BD53" s="30"/>
    </row>
    <row r="54" spans="2:56" ht="22.05" customHeight="1" x14ac:dyDescent="0.4">
      <c r="B54" s="311"/>
      <c r="C54" s="439"/>
      <c r="D54" s="439"/>
      <c r="E54" s="439"/>
      <c r="F54" s="439"/>
      <c r="G54" s="331"/>
      <c r="I54" s="56"/>
      <c r="J54" s="311"/>
      <c r="K54" s="439"/>
      <c r="L54" s="439"/>
      <c r="M54" s="439"/>
      <c r="N54" s="439"/>
      <c r="O54" s="445"/>
      <c r="R54" s="30"/>
      <c r="S54" s="30"/>
      <c r="T54" s="30"/>
      <c r="U54" s="57"/>
      <c r="V54" s="57"/>
      <c r="W54" s="57"/>
      <c r="X54" s="57"/>
      <c r="Y54" s="30"/>
      <c r="Z54" s="30"/>
      <c r="AA54" s="30"/>
      <c r="AB54" s="30"/>
      <c r="AC54" s="30"/>
      <c r="AD54" s="163"/>
      <c r="AE54" s="30"/>
      <c r="AF54" s="30"/>
      <c r="AG54" s="164"/>
      <c r="AH54" s="30"/>
      <c r="AI54" s="30"/>
      <c r="AJ54" s="36"/>
      <c r="AK54" s="30"/>
      <c r="AL54" s="30"/>
      <c r="AM54" s="30"/>
      <c r="AN54" s="30"/>
      <c r="AO54" s="30"/>
      <c r="AP54" s="30"/>
      <c r="AQ54" s="30"/>
      <c r="AR54" s="30"/>
      <c r="AS54" s="30"/>
      <c r="AT54" s="55"/>
      <c r="AU54" s="30"/>
      <c r="AV54" s="30"/>
      <c r="AW54" s="30"/>
      <c r="AX54" s="30"/>
      <c r="AY54" s="30"/>
      <c r="AZ54" s="30"/>
      <c r="BA54" s="30"/>
      <c r="BB54" s="30"/>
      <c r="BC54" s="30"/>
      <c r="BD54" s="30"/>
    </row>
    <row r="55" spans="2:56" ht="22.05" customHeight="1" x14ac:dyDescent="0.4">
      <c r="B55" s="311" t="s">
        <v>65</v>
      </c>
      <c r="C55" s="439" t="str">
        <f ca="1">VLOOKUP(INT(Z17),$AS$5:$AV$44,3)</f>
        <v>-9 + 17 =</v>
      </c>
      <c r="D55" s="439"/>
      <c r="E55" s="439"/>
      <c r="F55" s="439"/>
      <c r="G55" s="331"/>
      <c r="I55" s="56"/>
      <c r="J55" s="311" t="s">
        <v>65</v>
      </c>
      <c r="K55" s="439" t="str">
        <f ca="1">VLOOKUP(INT(Z17),$AS$5:$AV$44,3)</f>
        <v>-9 + 17 =</v>
      </c>
      <c r="L55" s="439"/>
      <c r="M55" s="439"/>
      <c r="N55" s="439"/>
      <c r="O55" s="445"/>
      <c r="R55" s="30"/>
      <c r="S55" s="30"/>
      <c r="T55" s="30"/>
      <c r="U55" s="57"/>
      <c r="V55" s="57"/>
      <c r="W55" s="57"/>
      <c r="X55" s="57"/>
      <c r="Y55" s="30"/>
      <c r="Z55" s="30"/>
      <c r="AA55" s="30"/>
      <c r="AB55" s="30"/>
      <c r="AC55" s="30"/>
      <c r="AD55" s="163"/>
      <c r="AE55" s="30"/>
      <c r="AF55" s="30"/>
      <c r="AG55" s="164"/>
      <c r="AH55" s="30"/>
      <c r="AI55" s="30"/>
      <c r="AJ55" s="36"/>
      <c r="AK55" s="30"/>
      <c r="AL55" s="30"/>
      <c r="AM55" s="30"/>
      <c r="AN55" s="30"/>
      <c r="AO55" s="30"/>
      <c r="AP55" s="30"/>
      <c r="AQ55" s="30"/>
      <c r="AR55" s="30"/>
      <c r="AS55" s="30"/>
      <c r="AT55" s="30"/>
      <c r="AU55" s="30"/>
      <c r="AV55" s="30"/>
      <c r="AW55" s="30"/>
      <c r="AX55" s="30"/>
      <c r="AY55" s="30"/>
      <c r="AZ55" s="30"/>
      <c r="BA55" s="30"/>
      <c r="BB55" s="30"/>
      <c r="BC55" s="30"/>
      <c r="BD55" s="30"/>
    </row>
    <row r="56" spans="2:56" ht="12" customHeight="1" x14ac:dyDescent="0.4">
      <c r="B56" s="311"/>
      <c r="C56" s="439"/>
      <c r="D56" s="439"/>
      <c r="E56" s="439"/>
      <c r="F56" s="439"/>
      <c r="G56" s="331"/>
      <c r="I56" s="56"/>
      <c r="J56" s="311"/>
      <c r="K56" s="439"/>
      <c r="L56" s="439"/>
      <c r="M56" s="439"/>
      <c r="N56" s="439"/>
      <c r="O56" s="445"/>
      <c r="R56" s="30"/>
      <c r="S56" s="30"/>
      <c r="T56" s="30"/>
      <c r="U56" s="57"/>
      <c r="V56" s="57"/>
      <c r="W56" s="57"/>
      <c r="X56" s="57"/>
      <c r="Y56" s="30"/>
      <c r="Z56" s="30"/>
      <c r="AA56" s="30"/>
      <c r="AB56" s="30"/>
      <c r="AC56" s="30"/>
      <c r="AD56" s="163"/>
      <c r="AE56" s="30"/>
      <c r="AF56" s="30"/>
      <c r="AG56" s="164"/>
      <c r="AH56" s="30"/>
      <c r="AI56" s="30"/>
      <c r="AJ56" s="36"/>
      <c r="AK56" s="30"/>
      <c r="AL56" s="30"/>
      <c r="AM56" s="30"/>
      <c r="AN56" s="30"/>
      <c r="AO56" s="30"/>
      <c r="AP56" s="30"/>
      <c r="AQ56" s="30"/>
      <c r="AR56" s="30"/>
      <c r="AS56" s="30"/>
      <c r="AT56" s="30"/>
      <c r="AU56" s="30"/>
      <c r="AV56" s="30"/>
      <c r="AW56" s="30"/>
      <c r="AX56" s="30"/>
      <c r="AY56" s="30"/>
      <c r="AZ56" s="30"/>
      <c r="BA56" s="30"/>
      <c r="BB56" s="30"/>
      <c r="BC56" s="30"/>
      <c r="BD56" s="30"/>
    </row>
    <row r="57" spans="2:56" ht="22.05" customHeight="1" x14ac:dyDescent="0.4">
      <c r="B57" s="311"/>
      <c r="C57" s="439"/>
      <c r="D57" s="439"/>
      <c r="E57" s="439"/>
      <c r="F57" s="439"/>
      <c r="G57" s="331"/>
      <c r="I57" s="56"/>
      <c r="J57" s="311"/>
      <c r="K57" s="439"/>
      <c r="L57" s="439"/>
      <c r="M57" s="439"/>
      <c r="N57" s="439"/>
      <c r="O57" s="445"/>
      <c r="R57" s="30"/>
      <c r="S57" s="30"/>
      <c r="T57" s="30"/>
      <c r="U57" s="57"/>
      <c r="V57" s="57"/>
      <c r="W57" s="57"/>
      <c r="X57" s="57"/>
      <c r="Y57" s="30"/>
      <c r="Z57" s="30"/>
      <c r="AA57" s="30"/>
      <c r="AB57" s="30"/>
      <c r="AC57" s="30"/>
      <c r="AD57" s="163"/>
      <c r="AE57" s="30"/>
      <c r="AF57" s="30"/>
      <c r="AG57" s="164"/>
      <c r="AH57" s="30"/>
      <c r="AI57" s="30"/>
      <c r="AJ57" s="36"/>
      <c r="AK57" s="30"/>
      <c r="AL57" s="30"/>
      <c r="AM57" s="30"/>
      <c r="AN57" s="30"/>
      <c r="AO57" s="30"/>
      <c r="AP57" s="30"/>
      <c r="AQ57" s="30"/>
      <c r="AR57" s="30"/>
      <c r="AS57" s="30"/>
      <c r="AT57" s="30"/>
      <c r="AU57" s="30"/>
      <c r="AV57" s="30"/>
      <c r="AW57" s="30"/>
      <c r="AX57" s="30"/>
      <c r="AY57" s="30"/>
      <c r="AZ57" s="30"/>
      <c r="BA57" s="30"/>
      <c r="BB57" s="30"/>
      <c r="BC57" s="30"/>
      <c r="BD57" s="30"/>
    </row>
    <row r="58" spans="2:56" ht="22.05" customHeight="1" x14ac:dyDescent="0.4">
      <c r="B58" s="311" t="s">
        <v>71</v>
      </c>
      <c r="C58" s="439" t="str">
        <f ca="1">VLOOKUP(INT(Z18),$AS$5:$AV$44,3)</f>
        <v>-3 + ( -10) =</v>
      </c>
      <c r="D58" s="439"/>
      <c r="E58" s="439"/>
      <c r="F58" s="439"/>
      <c r="G58" s="331"/>
      <c r="I58" s="56"/>
      <c r="J58" s="311" t="s">
        <v>71</v>
      </c>
      <c r="K58" s="439" t="str">
        <f ca="1">VLOOKUP(INT(Z18),$AS$5:$AV$44,3)</f>
        <v>-3 + ( -10) =</v>
      </c>
      <c r="L58" s="439"/>
      <c r="M58" s="439"/>
      <c r="N58" s="439"/>
      <c r="O58" s="445"/>
      <c r="R58" s="30"/>
      <c r="S58" s="30"/>
      <c r="T58" s="30"/>
      <c r="U58" s="57"/>
      <c r="V58" s="57"/>
      <c r="W58" s="57"/>
      <c r="X58" s="57"/>
      <c r="Y58" s="30"/>
      <c r="Z58" s="30"/>
      <c r="AA58" s="30"/>
      <c r="AB58" s="30"/>
      <c r="AC58" s="30"/>
      <c r="AD58" s="163"/>
      <c r="AE58" s="30"/>
      <c r="AF58" s="30"/>
      <c r="AG58" s="164"/>
      <c r="AH58" s="30"/>
      <c r="AI58" s="30"/>
      <c r="AJ58" s="36"/>
      <c r="AK58" s="30"/>
      <c r="AL58" s="30"/>
      <c r="AM58" s="30"/>
      <c r="AN58" s="30"/>
      <c r="AO58" s="30"/>
      <c r="AP58" s="30"/>
      <c r="AQ58" s="30"/>
      <c r="AR58" s="30"/>
      <c r="AS58" s="30"/>
      <c r="AT58" s="30"/>
      <c r="AU58" s="30"/>
      <c r="AV58" s="30"/>
      <c r="AW58" s="30"/>
      <c r="AX58" s="30"/>
      <c r="AY58" s="30"/>
      <c r="AZ58" s="30"/>
      <c r="BA58" s="30"/>
      <c r="BB58" s="30"/>
      <c r="BC58" s="30"/>
      <c r="BD58" s="30"/>
    </row>
    <row r="59" spans="2:56" ht="12" customHeight="1" x14ac:dyDescent="0.4">
      <c r="B59" s="311"/>
      <c r="C59" s="439"/>
      <c r="D59" s="439"/>
      <c r="E59" s="439"/>
      <c r="F59" s="439"/>
      <c r="G59" s="331"/>
      <c r="I59" s="56"/>
      <c r="J59" s="311"/>
      <c r="K59" s="439"/>
      <c r="L59" s="439"/>
      <c r="M59" s="439"/>
      <c r="N59" s="439"/>
      <c r="O59" s="445"/>
      <c r="R59" s="30"/>
      <c r="S59" s="30"/>
      <c r="T59" s="30"/>
      <c r="U59" s="57"/>
      <c r="V59" s="57"/>
      <c r="W59" s="57"/>
      <c r="X59" s="57"/>
      <c r="Y59" s="30"/>
      <c r="Z59" s="30"/>
      <c r="AA59" s="30"/>
      <c r="AB59" s="30"/>
      <c r="AC59" s="30"/>
      <c r="AD59" s="163"/>
      <c r="AE59" s="30"/>
      <c r="AF59" s="30"/>
      <c r="AG59" s="164"/>
      <c r="AH59" s="30"/>
      <c r="AI59" s="30"/>
      <c r="AJ59" s="36"/>
      <c r="AK59" s="30"/>
      <c r="AL59" s="30"/>
      <c r="AM59" s="30"/>
      <c r="AN59" s="30"/>
      <c r="AO59" s="30"/>
      <c r="AP59" s="30"/>
      <c r="AQ59" s="30"/>
      <c r="AR59" s="30"/>
      <c r="AS59" s="30"/>
      <c r="AT59" s="30"/>
      <c r="AU59" s="30"/>
      <c r="AV59" s="30"/>
      <c r="AW59" s="30"/>
      <c r="AX59" s="30"/>
      <c r="AY59" s="30"/>
      <c r="AZ59" s="30"/>
      <c r="BA59" s="30"/>
      <c r="BB59" s="30"/>
      <c r="BC59" s="30"/>
      <c r="BD59" s="30"/>
    </row>
    <row r="60" spans="2:56" ht="22.05" customHeight="1" x14ac:dyDescent="0.4">
      <c r="B60" s="311"/>
      <c r="C60" s="439"/>
      <c r="D60" s="439"/>
      <c r="E60" s="439"/>
      <c r="F60" s="439"/>
      <c r="G60" s="331"/>
      <c r="I60" s="56"/>
      <c r="J60" s="311"/>
      <c r="K60" s="439"/>
      <c r="L60" s="439"/>
      <c r="M60" s="439"/>
      <c r="N60" s="439"/>
      <c r="O60" s="445"/>
      <c r="R60" s="30"/>
      <c r="S60" s="30"/>
      <c r="T60" s="30"/>
      <c r="U60" s="57"/>
      <c r="V60" s="57"/>
      <c r="W60" s="57"/>
      <c r="X60" s="57"/>
      <c r="Y60" s="30"/>
      <c r="Z60" s="30"/>
      <c r="AA60" s="30"/>
      <c r="AB60" s="30"/>
      <c r="AC60" s="30"/>
      <c r="AD60" s="163"/>
      <c r="AE60" s="30"/>
      <c r="AF60" s="30"/>
      <c r="AG60" s="164"/>
      <c r="AH60" s="30"/>
      <c r="AI60" s="30"/>
      <c r="AJ60" s="36"/>
      <c r="AK60" s="30"/>
      <c r="AL60" s="30"/>
      <c r="AM60" s="30"/>
      <c r="AN60" s="30"/>
      <c r="AO60" s="30"/>
      <c r="AP60" s="30"/>
      <c r="AQ60" s="30"/>
      <c r="AR60" s="30"/>
      <c r="AS60" s="30"/>
      <c r="AT60" s="30"/>
      <c r="AU60" s="30"/>
      <c r="AV60" s="30"/>
      <c r="AW60" s="30"/>
      <c r="AX60" s="30"/>
      <c r="AY60" s="30"/>
      <c r="AZ60" s="30"/>
      <c r="BA60" s="30"/>
      <c r="BB60" s="30"/>
      <c r="BC60" s="30"/>
      <c r="BD60" s="30"/>
    </row>
    <row r="61" spans="2:56" ht="22.05" customHeight="1" x14ac:dyDescent="0.4">
      <c r="B61" s="311" t="s">
        <v>76</v>
      </c>
      <c r="C61" s="439" t="str">
        <f ca="1">VLOOKUP(INT(Z19),$AS$5:$AV$44,3)</f>
        <v>-5 + 9 =</v>
      </c>
      <c r="D61" s="439"/>
      <c r="E61" s="439"/>
      <c r="F61" s="439"/>
      <c r="G61" s="331"/>
      <c r="I61" s="56"/>
      <c r="J61" s="311" t="s">
        <v>76</v>
      </c>
      <c r="K61" s="439" t="str">
        <f ca="1">VLOOKUP(INT(Z19),$AS$5:$AV$44,3)</f>
        <v>-5 + 9 =</v>
      </c>
      <c r="L61" s="439"/>
      <c r="M61" s="439"/>
      <c r="N61" s="439"/>
      <c r="O61" s="445"/>
      <c r="R61" s="30"/>
      <c r="S61" s="30"/>
      <c r="T61" s="30"/>
      <c r="U61" s="57"/>
      <c r="V61" s="57"/>
      <c r="W61" s="57"/>
      <c r="X61" s="57"/>
      <c r="Y61" s="30"/>
      <c r="Z61" s="30"/>
      <c r="AA61" s="30"/>
      <c r="AB61" s="30"/>
      <c r="AC61" s="30"/>
      <c r="AD61" s="163"/>
      <c r="AE61" s="30"/>
      <c r="AF61" s="30"/>
      <c r="AG61" s="164"/>
      <c r="AH61" s="30"/>
      <c r="AI61" s="30"/>
      <c r="AJ61" s="36"/>
      <c r="AK61" s="30"/>
      <c r="AL61" s="30"/>
      <c r="AM61" s="30"/>
      <c r="AN61" s="30"/>
      <c r="AO61" s="30"/>
      <c r="AP61" s="30"/>
      <c r="AQ61" s="30"/>
      <c r="AR61" s="30"/>
      <c r="AS61" s="30"/>
      <c r="AT61" s="30"/>
      <c r="AU61" s="30"/>
      <c r="AV61" s="30"/>
      <c r="AW61" s="30"/>
      <c r="AX61" s="30"/>
      <c r="AY61" s="30"/>
      <c r="AZ61" s="30"/>
      <c r="BA61" s="30"/>
      <c r="BB61" s="30"/>
      <c r="BC61" s="30"/>
      <c r="BD61" s="30"/>
    </row>
    <row r="62" spans="2:56" ht="12" customHeight="1" x14ac:dyDescent="0.4">
      <c r="B62" s="311"/>
      <c r="C62" s="439"/>
      <c r="D62" s="439"/>
      <c r="E62" s="439"/>
      <c r="F62" s="439"/>
      <c r="G62" s="331"/>
      <c r="I62" s="56"/>
      <c r="J62" s="311"/>
      <c r="K62" s="439"/>
      <c r="L62" s="439"/>
      <c r="M62" s="439"/>
      <c r="N62" s="439"/>
      <c r="O62" s="445"/>
      <c r="R62" s="30"/>
      <c r="S62" s="30"/>
      <c r="T62" s="30"/>
      <c r="U62" s="57"/>
      <c r="V62" s="57"/>
      <c r="W62" s="57"/>
      <c r="X62" s="57"/>
      <c r="Y62" s="30"/>
      <c r="Z62" s="30"/>
      <c r="AA62" s="30"/>
      <c r="AB62" s="30"/>
      <c r="AC62" s="30"/>
      <c r="AD62" s="163"/>
      <c r="AE62" s="30"/>
      <c r="AF62" s="30"/>
      <c r="AG62" s="164"/>
      <c r="AH62" s="30"/>
      <c r="AI62" s="30"/>
      <c r="AJ62" s="36"/>
      <c r="AK62" s="30"/>
      <c r="AL62" s="30"/>
      <c r="AM62" s="30"/>
      <c r="AN62" s="30"/>
      <c r="AO62" s="30"/>
      <c r="AP62" s="30"/>
      <c r="AQ62" s="30"/>
      <c r="AR62" s="30"/>
      <c r="AS62" s="30"/>
      <c r="AT62" s="30"/>
      <c r="AU62" s="30"/>
      <c r="AV62" s="30"/>
      <c r="AW62" s="30"/>
      <c r="AX62" s="30"/>
      <c r="AY62" s="30"/>
      <c r="AZ62" s="30"/>
      <c r="BA62" s="30"/>
      <c r="BB62" s="30"/>
      <c r="BC62" s="30"/>
      <c r="BD62" s="30"/>
    </row>
    <row r="63" spans="2:56" ht="22.05" customHeight="1" x14ac:dyDescent="0.4">
      <c r="B63" s="311"/>
      <c r="C63" s="439"/>
      <c r="D63" s="439"/>
      <c r="E63" s="439"/>
      <c r="F63" s="439"/>
      <c r="G63" s="331"/>
      <c r="I63" s="56"/>
      <c r="J63" s="311"/>
      <c r="K63" s="439"/>
      <c r="L63" s="439"/>
      <c r="M63" s="439"/>
      <c r="N63" s="439"/>
      <c r="O63" s="445"/>
      <c r="R63" s="30"/>
      <c r="S63" s="30"/>
      <c r="T63" s="30"/>
      <c r="U63" s="57"/>
      <c r="V63" s="57"/>
      <c r="W63" s="57"/>
      <c r="X63" s="57"/>
      <c r="Y63" s="30"/>
      <c r="Z63" s="30"/>
      <c r="AA63" s="30"/>
      <c r="AB63" s="30"/>
      <c r="AC63" s="30"/>
      <c r="AD63" s="163"/>
      <c r="AE63" s="30"/>
      <c r="AF63" s="30"/>
      <c r="AG63" s="164"/>
      <c r="AH63" s="30"/>
      <c r="AI63" s="30"/>
      <c r="AJ63" s="36"/>
      <c r="AK63" s="30"/>
      <c r="AL63" s="30"/>
      <c r="AM63" s="30"/>
      <c r="AN63" s="30"/>
      <c r="AO63" s="30"/>
      <c r="AP63" s="30"/>
      <c r="AQ63" s="30"/>
      <c r="AR63" s="30"/>
      <c r="AS63" s="30"/>
      <c r="AT63" s="30"/>
      <c r="AU63" s="30"/>
      <c r="AV63" s="30"/>
      <c r="AW63" s="30"/>
      <c r="AX63" s="30"/>
      <c r="AY63" s="30"/>
      <c r="AZ63" s="30"/>
      <c r="BA63" s="30"/>
      <c r="BB63" s="30"/>
      <c r="BC63" s="30"/>
      <c r="BD63" s="30"/>
    </row>
    <row r="64" spans="2:56" ht="22.05" customHeight="1" x14ac:dyDescent="0.4">
      <c r="B64" s="311" t="s">
        <v>81</v>
      </c>
      <c r="C64" s="439" t="str">
        <f ca="1">VLOOKUP(INT(Z20),$AS$5:$AV$44,3)</f>
        <v>-17 + 12 =</v>
      </c>
      <c r="D64" s="439"/>
      <c r="E64" s="439"/>
      <c r="F64" s="439"/>
      <c r="G64" s="331"/>
      <c r="I64" s="56"/>
      <c r="J64" s="311" t="s">
        <v>81</v>
      </c>
      <c r="K64" s="439" t="str">
        <f ca="1">VLOOKUP(INT(Z20),$AS$5:$AV$44,3)</f>
        <v>-17 + 12 =</v>
      </c>
      <c r="L64" s="439"/>
      <c r="M64" s="439"/>
      <c r="N64" s="439"/>
      <c r="O64" s="445"/>
      <c r="R64" s="30"/>
      <c r="S64" s="30"/>
      <c r="T64" s="30"/>
      <c r="U64" s="57"/>
      <c r="V64" s="57"/>
      <c r="W64" s="57"/>
      <c r="X64" s="57"/>
      <c r="Y64" s="30"/>
      <c r="Z64" s="30"/>
      <c r="AA64" s="30"/>
      <c r="AB64" s="30"/>
      <c r="AC64" s="30"/>
      <c r="AD64" s="163"/>
      <c r="AE64" s="30"/>
      <c r="AF64" s="30"/>
      <c r="AG64" s="164"/>
      <c r="AH64" s="30"/>
      <c r="AI64" s="30"/>
      <c r="AJ64" s="36"/>
      <c r="AK64" s="30"/>
      <c r="AL64" s="30"/>
      <c r="AM64" s="30"/>
      <c r="AN64" s="30"/>
      <c r="AO64" s="30"/>
      <c r="AP64" s="30"/>
      <c r="AQ64" s="30"/>
      <c r="AR64" s="30"/>
      <c r="AS64" s="30"/>
      <c r="AT64" s="30"/>
      <c r="AU64" s="30"/>
      <c r="AV64" s="30"/>
      <c r="AW64" s="30"/>
      <c r="AX64" s="30"/>
      <c r="AY64" s="30"/>
      <c r="AZ64" s="30"/>
      <c r="BA64" s="30"/>
      <c r="BB64" s="30"/>
      <c r="BC64" s="30"/>
      <c r="BD64" s="30"/>
    </row>
    <row r="65" spans="1:56" ht="12.4" customHeight="1" x14ac:dyDescent="0.4">
      <c r="B65" s="311"/>
      <c r="C65" s="439"/>
      <c r="D65" s="439"/>
      <c r="E65" s="439"/>
      <c r="F65" s="439"/>
      <c r="G65" s="331"/>
      <c r="I65" s="56"/>
      <c r="J65" s="311"/>
      <c r="K65" s="439"/>
      <c r="L65" s="439"/>
      <c r="M65" s="439"/>
      <c r="N65" s="439"/>
      <c r="O65" s="445"/>
      <c r="R65" s="30"/>
      <c r="S65" s="30"/>
      <c r="T65" s="30"/>
      <c r="U65" s="57"/>
      <c r="V65" s="57"/>
      <c r="W65" s="57"/>
      <c r="X65" s="57"/>
      <c r="Y65" s="30"/>
      <c r="Z65" s="30"/>
      <c r="AA65" s="30"/>
      <c r="AB65" s="30"/>
      <c r="AC65" s="30"/>
      <c r="AD65" s="163"/>
      <c r="AE65" s="30"/>
      <c r="AF65" s="30"/>
      <c r="AG65" s="164"/>
      <c r="AH65" s="30"/>
      <c r="AI65" s="30"/>
      <c r="AJ65" s="36"/>
      <c r="AK65" s="30"/>
      <c r="AL65" s="30"/>
      <c r="AM65" s="30"/>
      <c r="AN65" s="30"/>
      <c r="AO65" s="30"/>
      <c r="AP65" s="30"/>
      <c r="AQ65" s="30"/>
      <c r="AR65" s="30"/>
      <c r="AS65" s="30"/>
      <c r="AT65" s="30"/>
      <c r="AU65" s="30"/>
      <c r="AV65" s="30"/>
      <c r="AW65" s="30"/>
      <c r="AX65" s="30"/>
      <c r="AY65" s="30"/>
      <c r="AZ65" s="30"/>
      <c r="BA65" s="30"/>
      <c r="BB65" s="30"/>
      <c r="BC65" s="30"/>
      <c r="BD65" s="30"/>
    </row>
    <row r="66" spans="1:56" ht="22.05" customHeight="1" x14ac:dyDescent="0.4">
      <c r="B66" s="311"/>
      <c r="C66" s="439"/>
      <c r="D66" s="439"/>
      <c r="E66" s="439"/>
      <c r="F66" s="439"/>
      <c r="G66" s="331"/>
      <c r="I66" s="56"/>
      <c r="J66" s="311"/>
      <c r="K66" s="439"/>
      <c r="L66" s="439"/>
      <c r="M66" s="439"/>
      <c r="N66" s="439"/>
      <c r="O66" s="445"/>
      <c r="R66" s="30"/>
      <c r="S66" s="30"/>
      <c r="T66" s="30"/>
      <c r="U66" s="57"/>
      <c r="V66" s="57"/>
      <c r="W66" s="57"/>
      <c r="X66" s="57"/>
      <c r="Y66" s="30"/>
      <c r="Z66" s="30"/>
      <c r="AA66" s="30"/>
      <c r="AB66" s="30"/>
      <c r="AC66" s="30"/>
      <c r="AD66" s="163"/>
      <c r="AE66" s="30"/>
      <c r="AF66" s="30"/>
      <c r="AG66" s="164"/>
      <c r="AH66" s="30"/>
      <c r="AI66" s="30"/>
      <c r="AJ66" s="36"/>
      <c r="AK66" s="30"/>
      <c r="AL66" s="30"/>
      <c r="AM66" s="30"/>
      <c r="AN66" s="30"/>
      <c r="AO66" s="30"/>
      <c r="AP66" s="30"/>
      <c r="AQ66" s="30"/>
      <c r="AR66" s="30"/>
      <c r="AS66" s="30"/>
      <c r="AT66" s="30"/>
      <c r="AU66" s="30"/>
      <c r="AV66" s="30"/>
      <c r="AW66" s="30"/>
      <c r="AX66" s="30"/>
      <c r="AY66" s="30"/>
      <c r="AZ66" s="30"/>
      <c r="BA66" s="30"/>
      <c r="BB66" s="30"/>
      <c r="BC66" s="30"/>
      <c r="BD66" s="30"/>
    </row>
    <row r="67" spans="1:56" ht="22.05" customHeight="1" x14ac:dyDescent="0.4">
      <c r="B67" s="311" t="s">
        <v>88</v>
      </c>
      <c r="C67" s="439" t="str">
        <f ca="1">VLOOKUP(INT(Z21),$AS$5:$AV$44,3)</f>
        <v>-6 + ( -17) =</v>
      </c>
      <c r="D67" s="439"/>
      <c r="E67" s="439"/>
      <c r="F67" s="439"/>
      <c r="G67" s="331"/>
      <c r="I67" s="56"/>
      <c r="J67" s="311" t="s">
        <v>88</v>
      </c>
      <c r="K67" s="439" t="str">
        <f ca="1">VLOOKUP(INT(Z21),$AS$5:$AV$44,3)</f>
        <v>-6 + ( -17) =</v>
      </c>
      <c r="L67" s="439"/>
      <c r="M67" s="439"/>
      <c r="N67" s="439"/>
      <c r="O67" s="445"/>
      <c r="R67" s="30"/>
      <c r="S67" s="30"/>
      <c r="T67" s="30"/>
      <c r="U67" s="57"/>
      <c r="V67" s="57"/>
      <c r="W67" s="57"/>
      <c r="X67" s="57"/>
      <c r="Y67" s="30"/>
      <c r="Z67" s="30"/>
      <c r="AA67" s="30"/>
      <c r="AB67" s="30"/>
      <c r="AC67" s="30"/>
      <c r="AD67" s="163"/>
      <c r="AE67" s="30"/>
      <c r="AF67" s="30"/>
      <c r="AG67" s="164"/>
      <c r="AH67" s="30"/>
      <c r="AI67" s="30"/>
      <c r="AJ67" s="36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</row>
    <row r="68" spans="1:56" ht="12.4" customHeight="1" x14ac:dyDescent="0.4">
      <c r="B68" s="311"/>
      <c r="C68" s="439"/>
      <c r="D68" s="439"/>
      <c r="E68" s="439"/>
      <c r="F68" s="439"/>
      <c r="G68" s="331"/>
      <c r="I68" s="56"/>
      <c r="J68" s="311"/>
      <c r="K68" s="439"/>
      <c r="L68" s="439"/>
      <c r="M68" s="439"/>
      <c r="N68" s="439"/>
      <c r="O68" s="445"/>
      <c r="R68" s="30"/>
      <c r="S68" s="30"/>
      <c r="T68" s="30"/>
      <c r="U68" s="57"/>
      <c r="V68" s="57"/>
      <c r="W68" s="57"/>
      <c r="X68" s="57"/>
      <c r="Y68" s="30"/>
      <c r="Z68" s="30"/>
      <c r="AA68" s="30"/>
      <c r="AB68" s="30"/>
      <c r="AC68" s="30"/>
      <c r="AD68" s="163"/>
      <c r="AE68" s="30"/>
      <c r="AF68" s="30"/>
      <c r="AG68" s="164"/>
      <c r="AH68" s="30"/>
      <c r="AI68" s="30"/>
      <c r="AJ68" s="36"/>
      <c r="AK68" s="30"/>
      <c r="AL68" s="30"/>
      <c r="AM68" s="30"/>
      <c r="AN68" s="30"/>
      <c r="AO68" s="30"/>
      <c r="AP68" s="30"/>
      <c r="AQ68" s="30"/>
      <c r="AR68" s="30"/>
      <c r="AS68" s="30"/>
      <c r="AT68" s="30"/>
      <c r="AU68" s="30"/>
      <c r="AV68" s="30"/>
      <c r="AW68" s="30"/>
      <c r="AX68" s="30"/>
      <c r="AY68" s="30"/>
      <c r="AZ68" s="30"/>
      <c r="BA68" s="30"/>
      <c r="BB68" s="30"/>
      <c r="BC68" s="30"/>
      <c r="BD68" s="30"/>
    </row>
    <row r="69" spans="1:56" ht="22.05" customHeight="1" x14ac:dyDescent="0.4">
      <c r="B69" s="311"/>
      <c r="C69" s="439"/>
      <c r="D69" s="439"/>
      <c r="E69" s="439"/>
      <c r="F69" s="439"/>
      <c r="G69" s="331"/>
      <c r="I69" s="56"/>
      <c r="J69" s="311"/>
      <c r="K69" s="439"/>
      <c r="L69" s="439"/>
      <c r="M69" s="439"/>
      <c r="N69" s="439"/>
      <c r="O69" s="445"/>
      <c r="R69" s="30"/>
      <c r="S69" s="30"/>
      <c r="T69" s="30"/>
      <c r="U69" s="57"/>
      <c r="V69" s="57"/>
      <c r="W69" s="57"/>
      <c r="X69" s="57"/>
      <c r="Y69" s="30"/>
      <c r="Z69" s="30"/>
      <c r="AA69" s="30"/>
      <c r="AB69" s="30"/>
      <c r="AC69" s="30"/>
      <c r="AD69" s="163"/>
      <c r="AE69" s="30"/>
      <c r="AF69" s="30"/>
      <c r="AG69" s="164"/>
      <c r="AH69" s="30"/>
      <c r="AI69" s="30"/>
      <c r="AJ69" s="36"/>
      <c r="AK69" s="30"/>
      <c r="AL69" s="30"/>
      <c r="AM69" s="30"/>
      <c r="AN69" s="30"/>
      <c r="AO69" s="30"/>
      <c r="AP69" s="30"/>
      <c r="AQ69" s="30"/>
      <c r="AR69" s="30"/>
      <c r="AS69" s="30"/>
      <c r="AT69" s="30"/>
      <c r="AU69" s="30"/>
      <c r="AV69" s="30"/>
      <c r="AW69" s="30"/>
      <c r="AX69" s="30"/>
      <c r="AY69" s="30"/>
      <c r="AZ69" s="30"/>
      <c r="BA69" s="30"/>
      <c r="BB69" s="30"/>
      <c r="BC69" s="30"/>
      <c r="BD69" s="30"/>
    </row>
    <row r="70" spans="1:56" ht="22.05" customHeight="1" x14ac:dyDescent="0.4">
      <c r="B70" s="313" t="s">
        <v>92</v>
      </c>
      <c r="C70" s="443" t="str">
        <f ca="1">VLOOKUP(INT(Z22),$AS$5:$AV$44,3)</f>
        <v>-3 + 17 =</v>
      </c>
      <c r="D70" s="443"/>
      <c r="E70" s="443"/>
      <c r="F70" s="443"/>
      <c r="G70" s="330"/>
      <c r="I70" s="56"/>
      <c r="J70" s="313" t="s">
        <v>92</v>
      </c>
      <c r="K70" s="443" t="str">
        <f ca="1">VLOOKUP(INT(Z22),$AS$5:$AV$44,3)</f>
        <v>-3 + 17 =</v>
      </c>
      <c r="L70" s="443"/>
      <c r="M70" s="443"/>
      <c r="N70" s="443"/>
      <c r="O70" s="444"/>
      <c r="R70" s="30"/>
      <c r="S70" s="30"/>
      <c r="T70" s="30"/>
      <c r="U70" s="57"/>
      <c r="V70" s="57"/>
      <c r="W70" s="57"/>
      <c r="X70" s="57"/>
      <c r="Y70" s="30"/>
      <c r="Z70" s="30"/>
      <c r="AA70" s="30"/>
      <c r="AB70" s="30"/>
      <c r="AC70" s="30"/>
      <c r="AD70" s="163"/>
      <c r="AE70" s="30"/>
      <c r="AF70" s="30"/>
      <c r="AG70" s="164"/>
      <c r="AH70" s="30"/>
      <c r="AI70" s="30"/>
      <c r="AJ70" s="36"/>
      <c r="AK70" s="30"/>
      <c r="AL70" s="30"/>
      <c r="AM70" s="30"/>
      <c r="AN70" s="30"/>
      <c r="AO70" s="30"/>
      <c r="AP70" s="30"/>
      <c r="AQ70" s="30"/>
      <c r="AR70" s="30"/>
      <c r="AS70" s="30"/>
      <c r="AT70" s="30"/>
      <c r="AU70" s="30"/>
      <c r="AV70" s="30"/>
      <c r="AW70" s="30"/>
      <c r="AX70" s="30"/>
      <c r="AY70" s="30"/>
      <c r="AZ70" s="30"/>
      <c r="BA70" s="30"/>
      <c r="BB70" s="30"/>
      <c r="BC70" s="30"/>
      <c r="BD70" s="30"/>
    </row>
    <row r="71" spans="1:56" ht="12.4" customHeight="1" x14ac:dyDescent="0.4">
      <c r="B71" s="313"/>
      <c r="C71" s="443"/>
      <c r="D71" s="443"/>
      <c r="E71" s="443"/>
      <c r="F71" s="443"/>
      <c r="G71" s="330"/>
      <c r="I71" s="56"/>
      <c r="J71" s="313"/>
      <c r="K71" s="443"/>
      <c r="L71" s="443"/>
      <c r="M71" s="443"/>
      <c r="N71" s="443"/>
      <c r="O71" s="444"/>
      <c r="R71" s="30"/>
      <c r="S71" s="30"/>
      <c r="T71" s="30"/>
      <c r="U71" s="57"/>
      <c r="V71" s="57"/>
      <c r="W71" s="57"/>
      <c r="X71" s="57"/>
      <c r="Y71" s="30"/>
      <c r="Z71" s="30"/>
      <c r="AA71" s="30"/>
      <c r="AB71" s="30"/>
      <c r="AC71" s="30"/>
      <c r="AD71" s="163"/>
      <c r="AE71" s="30"/>
      <c r="AF71" s="30"/>
      <c r="AG71" s="164"/>
      <c r="AH71" s="30"/>
      <c r="AI71" s="30"/>
      <c r="AJ71" s="36"/>
      <c r="AK71" s="30"/>
      <c r="AL71" s="30"/>
      <c r="AM71" s="30"/>
      <c r="AN71" s="30"/>
      <c r="AO71" s="30"/>
      <c r="AP71" s="30"/>
      <c r="AQ71" s="30"/>
      <c r="AR71" s="30"/>
      <c r="AS71" s="30"/>
      <c r="AT71" s="30"/>
      <c r="AU71" s="30"/>
      <c r="AV71" s="30"/>
      <c r="AW71" s="30"/>
      <c r="AX71" s="30"/>
      <c r="AY71" s="30"/>
      <c r="AZ71" s="30"/>
      <c r="BA71" s="30"/>
      <c r="BB71" s="30"/>
      <c r="BC71" s="30"/>
      <c r="BD71" s="30"/>
    </row>
    <row r="72" spans="1:56" ht="22.05" customHeight="1" x14ac:dyDescent="0.4">
      <c r="B72" s="313"/>
      <c r="C72" s="443"/>
      <c r="D72" s="443"/>
      <c r="E72" s="443"/>
      <c r="F72" s="443"/>
      <c r="G72" s="330"/>
      <c r="I72" s="56"/>
      <c r="J72" s="313"/>
      <c r="K72" s="443"/>
      <c r="L72" s="443"/>
      <c r="M72" s="443"/>
      <c r="N72" s="443"/>
      <c r="O72" s="444"/>
      <c r="R72" s="30"/>
      <c r="S72" s="30"/>
      <c r="T72" s="30"/>
      <c r="U72" s="57"/>
      <c r="V72" s="57"/>
      <c r="W72" s="57"/>
      <c r="X72" s="57"/>
      <c r="Y72" s="30"/>
      <c r="Z72" s="30"/>
      <c r="AA72" s="30"/>
      <c r="AB72" s="30"/>
      <c r="AC72" s="30"/>
      <c r="AD72" s="163"/>
      <c r="AE72" s="30"/>
      <c r="AF72" s="30"/>
      <c r="AG72" s="164"/>
      <c r="AH72" s="30"/>
      <c r="AI72" s="30"/>
      <c r="AJ72" s="36"/>
      <c r="AK72" s="30"/>
      <c r="AL72" s="30"/>
      <c r="AM72" s="30"/>
      <c r="AN72" s="30"/>
      <c r="AO72" s="30"/>
      <c r="AP72" s="30"/>
      <c r="AQ72" s="30"/>
      <c r="AR72" s="30"/>
      <c r="AS72" s="30"/>
      <c r="AT72" s="30"/>
      <c r="AU72" s="30"/>
      <c r="AV72" s="30"/>
      <c r="AW72" s="30"/>
      <c r="AX72" s="30"/>
      <c r="AY72" s="30"/>
      <c r="AZ72" s="30"/>
      <c r="BA72" s="30"/>
      <c r="BB72" s="30"/>
      <c r="BC72" s="30"/>
      <c r="BD72" s="30"/>
    </row>
    <row r="73" spans="1:56" x14ac:dyDescent="0.4">
      <c r="I73" s="56"/>
      <c r="R73" s="30"/>
      <c r="S73" s="30"/>
      <c r="T73" s="30"/>
      <c r="U73" s="57"/>
      <c r="V73" s="57"/>
      <c r="W73" s="57"/>
      <c r="X73" s="57"/>
      <c r="Y73" s="30"/>
      <c r="Z73" s="30"/>
      <c r="AA73" s="30"/>
      <c r="AB73" s="30"/>
      <c r="AC73" s="30"/>
      <c r="AD73" s="163"/>
      <c r="AE73" s="30"/>
      <c r="AF73" s="30"/>
      <c r="AG73" s="164"/>
      <c r="AH73" s="30"/>
      <c r="AI73" s="30"/>
      <c r="AJ73" s="36"/>
      <c r="AK73" s="30"/>
      <c r="AL73" s="30"/>
      <c r="AM73" s="30"/>
      <c r="AN73" s="30"/>
      <c r="AO73" s="30"/>
      <c r="AP73" s="30"/>
      <c r="AQ73" s="30"/>
      <c r="AR73" s="30"/>
      <c r="AS73" s="30"/>
      <c r="AT73" s="30"/>
      <c r="AU73" s="30"/>
      <c r="AV73" s="30"/>
      <c r="AW73" s="30"/>
      <c r="AX73" s="30"/>
      <c r="AY73" s="30"/>
      <c r="AZ73" s="30"/>
      <c r="BA73" s="30"/>
      <c r="BB73" s="30"/>
      <c r="BC73" s="30"/>
      <c r="BD73" s="30"/>
    </row>
    <row r="74" spans="1:56" x14ac:dyDescent="0.4">
      <c r="H74" s="31"/>
      <c r="R74" s="30"/>
      <c r="S74" s="30"/>
      <c r="T74" s="30"/>
      <c r="U74" s="57"/>
      <c r="V74" s="57"/>
      <c r="W74" s="57"/>
      <c r="X74" s="57"/>
      <c r="Y74" s="30"/>
      <c r="Z74" s="30"/>
      <c r="AA74" s="30"/>
      <c r="AB74" s="30"/>
      <c r="AC74" s="30"/>
      <c r="AD74" s="163"/>
      <c r="AE74" s="30"/>
      <c r="AF74" s="30"/>
      <c r="AG74" s="164"/>
      <c r="AH74" s="30"/>
      <c r="AI74" s="30"/>
      <c r="AJ74" s="36"/>
      <c r="AK74" s="30"/>
      <c r="AL74" s="30"/>
      <c r="AM74" s="30"/>
      <c r="AN74" s="30"/>
      <c r="AO74" s="30"/>
      <c r="AP74" s="30"/>
      <c r="AQ74" s="30"/>
      <c r="AR74" s="30"/>
      <c r="AS74" s="30"/>
      <c r="AT74" s="30"/>
      <c r="AU74" s="30"/>
      <c r="AV74" s="30"/>
      <c r="AW74" s="30"/>
      <c r="AX74" s="30"/>
      <c r="AY74" s="30"/>
      <c r="AZ74" s="30"/>
      <c r="BA74" s="30"/>
      <c r="BB74" s="30"/>
      <c r="BC74" s="30"/>
      <c r="BD74" s="30"/>
    </row>
    <row r="75" spans="1:56" x14ac:dyDescent="0.4">
      <c r="H75" s="31"/>
      <c r="R75" s="30"/>
      <c r="S75" s="30"/>
      <c r="T75" s="30"/>
      <c r="U75" s="57"/>
      <c r="V75" s="57"/>
      <c r="W75" s="57"/>
      <c r="X75" s="57"/>
      <c r="Y75" s="30"/>
      <c r="Z75" s="30"/>
      <c r="AA75" s="30"/>
      <c r="AB75" s="30"/>
      <c r="AC75" s="30"/>
      <c r="AD75" s="163"/>
      <c r="AE75" s="30"/>
      <c r="AF75" s="30"/>
      <c r="AG75" s="164"/>
      <c r="AH75" s="30"/>
      <c r="AI75" s="30"/>
      <c r="AJ75" s="36"/>
      <c r="AK75" s="30"/>
      <c r="AL75" s="30"/>
      <c r="AM75" s="30"/>
      <c r="AN75" s="30"/>
      <c r="AO75" s="30"/>
      <c r="AP75" s="30"/>
      <c r="AQ75" s="30"/>
      <c r="AR75" s="30"/>
      <c r="AS75" s="30"/>
      <c r="AT75" s="30"/>
      <c r="AU75" s="30"/>
      <c r="AV75" s="30"/>
      <c r="AW75" s="30"/>
      <c r="AX75" s="30"/>
      <c r="AY75" s="30"/>
      <c r="AZ75" s="30"/>
      <c r="BA75" s="30"/>
      <c r="BB75" s="30"/>
      <c r="BC75" s="30"/>
      <c r="BD75" s="30"/>
    </row>
    <row r="76" spans="1:56" s="170" customFormat="1" ht="20.65" customHeight="1" x14ac:dyDescent="0.4">
      <c r="A76" s="165"/>
      <c r="B76" s="55" t="s">
        <v>140</v>
      </c>
      <c r="C76" s="55"/>
      <c r="D76" s="30"/>
      <c r="E76" s="30"/>
      <c r="F76" s="30"/>
      <c r="G76" s="55" t="s">
        <v>12</v>
      </c>
      <c r="H76" s="167"/>
      <c r="I76" s="165"/>
      <c r="J76" s="55" t="s">
        <v>140</v>
      </c>
      <c r="K76" s="55"/>
      <c r="L76" s="30"/>
      <c r="M76" s="30"/>
      <c r="N76" s="30"/>
      <c r="O76" s="55" t="s">
        <v>12</v>
      </c>
      <c r="P76" s="165"/>
      <c r="Q76" s="165"/>
      <c r="R76" s="165"/>
      <c r="S76" s="165"/>
      <c r="T76" s="168"/>
      <c r="U76" s="168"/>
      <c r="V76" s="168"/>
      <c r="W76" s="168"/>
      <c r="X76" s="165"/>
      <c r="Y76" s="165"/>
      <c r="Z76" s="165"/>
      <c r="AA76" s="165"/>
      <c r="AB76" s="165"/>
      <c r="AC76" s="163"/>
      <c r="AD76" s="165"/>
      <c r="AE76" s="165"/>
      <c r="AF76" s="163"/>
      <c r="AG76" s="165"/>
      <c r="AH76" s="165"/>
      <c r="AI76" s="169"/>
      <c r="AJ76" s="165"/>
      <c r="AK76" s="165"/>
      <c r="AL76" s="165"/>
      <c r="AM76" s="165"/>
      <c r="AN76" s="165"/>
      <c r="AO76" s="165"/>
      <c r="AP76" s="165"/>
      <c r="AQ76" s="165"/>
      <c r="AR76" s="165"/>
      <c r="AS76" s="165"/>
      <c r="AT76" s="165"/>
      <c r="AU76" s="165"/>
      <c r="AV76" s="165"/>
      <c r="AW76" s="165"/>
      <c r="AX76" s="165"/>
      <c r="AY76" s="165"/>
      <c r="AZ76" s="165"/>
      <c r="BA76" s="165"/>
      <c r="BB76" s="165"/>
      <c r="BC76" s="165"/>
    </row>
    <row r="77" spans="1:56" x14ac:dyDescent="0.4">
      <c r="H77" s="31"/>
      <c r="R77" s="30"/>
      <c r="S77" s="30"/>
      <c r="T77" s="57"/>
      <c r="U77" s="57"/>
      <c r="V77" s="57"/>
      <c r="W77" s="57"/>
      <c r="X77" s="30"/>
      <c r="Y77" s="30"/>
      <c r="Z77" s="30"/>
      <c r="AA77" s="30"/>
      <c r="AB77" s="30"/>
      <c r="AC77" s="163"/>
      <c r="AD77" s="30"/>
      <c r="AE77" s="30"/>
      <c r="AF77" s="164"/>
      <c r="AG77" s="30"/>
      <c r="AH77" s="30"/>
      <c r="AI77" s="36"/>
      <c r="AJ77" s="30"/>
      <c r="AK77" s="30"/>
      <c r="AL77" s="30"/>
      <c r="AM77" s="30"/>
      <c r="AN77" s="30"/>
      <c r="AO77" s="30"/>
      <c r="AP77" s="30"/>
      <c r="AQ77" s="30"/>
      <c r="AR77" s="30"/>
      <c r="AS77" s="30"/>
      <c r="AT77" s="30"/>
      <c r="AU77" s="30"/>
      <c r="AV77" s="30"/>
      <c r="AW77" s="30"/>
      <c r="AX77" s="30"/>
      <c r="AY77" s="30"/>
      <c r="AZ77" s="30"/>
      <c r="BA77" s="30"/>
      <c r="BB77" s="30"/>
      <c r="BC77" s="30"/>
    </row>
    <row r="78" spans="1:56" ht="18" customHeight="1" x14ac:dyDescent="0.4">
      <c r="B78" s="418" t="s">
        <v>110</v>
      </c>
      <c r="C78" s="418"/>
      <c r="D78" s="418"/>
      <c r="E78" s="418"/>
      <c r="F78" s="418"/>
      <c r="G78" s="418"/>
      <c r="H78" s="171"/>
      <c r="J78" s="418" t="s">
        <v>110</v>
      </c>
      <c r="K78" s="418"/>
      <c r="L78" s="418"/>
      <c r="M78" s="418"/>
      <c r="N78" s="418"/>
      <c r="O78" s="418"/>
      <c r="P78" s="172"/>
      <c r="R78" s="30"/>
      <c r="S78" s="30"/>
      <c r="T78" s="57"/>
      <c r="U78" s="57"/>
      <c r="V78" s="57"/>
      <c r="W78" s="57"/>
      <c r="X78" s="30"/>
      <c r="Y78" s="30"/>
      <c r="Z78" s="30"/>
      <c r="AA78" s="30"/>
      <c r="AB78" s="30"/>
      <c r="AC78" s="163"/>
      <c r="AD78" s="30"/>
      <c r="AE78" s="30"/>
      <c r="AF78" s="164"/>
      <c r="AG78" s="30"/>
      <c r="AH78" s="30"/>
      <c r="AI78" s="36"/>
      <c r="AJ78" s="30"/>
      <c r="AK78" s="30"/>
      <c r="AL78" s="30"/>
      <c r="AM78" s="30"/>
      <c r="AN78" s="30"/>
      <c r="AO78" s="30"/>
      <c r="AP78" s="30"/>
      <c r="AQ78" s="30"/>
      <c r="AR78" s="30"/>
      <c r="AS78" s="30"/>
      <c r="AT78" s="30"/>
      <c r="AU78" s="30"/>
      <c r="AV78" s="30"/>
      <c r="AW78" s="30"/>
      <c r="AX78" s="30"/>
      <c r="AY78" s="30"/>
      <c r="AZ78" s="30"/>
      <c r="BA78" s="30"/>
      <c r="BB78" s="30"/>
      <c r="BC78" s="30"/>
    </row>
    <row r="79" spans="1:56" ht="18" customHeight="1" x14ac:dyDescent="0.4">
      <c r="B79" s="418"/>
      <c r="C79" s="418"/>
      <c r="D79" s="418"/>
      <c r="E79" s="418"/>
      <c r="F79" s="418"/>
      <c r="G79" s="418"/>
      <c r="H79" s="171"/>
      <c r="J79" s="418"/>
      <c r="K79" s="418"/>
      <c r="L79" s="418"/>
      <c r="M79" s="418"/>
      <c r="N79" s="418"/>
      <c r="O79" s="418"/>
      <c r="P79" s="172"/>
      <c r="R79" s="30"/>
      <c r="S79" s="30"/>
      <c r="T79" s="57"/>
      <c r="U79" s="57"/>
      <c r="V79" s="57"/>
      <c r="W79" s="57"/>
      <c r="X79" s="30"/>
      <c r="Y79" s="30"/>
      <c r="Z79" s="30"/>
      <c r="AA79" s="30"/>
      <c r="AB79" s="30"/>
      <c r="AC79" s="163"/>
      <c r="AD79" s="30"/>
      <c r="AE79" s="30"/>
      <c r="AF79" s="164"/>
      <c r="AG79" s="30"/>
      <c r="AH79" s="30"/>
      <c r="AI79" s="36"/>
      <c r="AJ79" s="30"/>
      <c r="AK79" s="30"/>
      <c r="AL79" s="30"/>
      <c r="AM79" s="30"/>
      <c r="AN79" s="30"/>
      <c r="AO79" s="30"/>
      <c r="AP79" s="30"/>
      <c r="AQ79" s="30"/>
      <c r="AR79" s="30"/>
      <c r="AS79" s="30"/>
      <c r="AT79" s="30"/>
      <c r="AU79" s="30"/>
      <c r="AV79" s="30"/>
      <c r="AW79" s="30"/>
      <c r="AX79" s="30"/>
      <c r="AY79" s="30"/>
      <c r="AZ79" s="30"/>
      <c r="BA79" s="30"/>
      <c r="BB79" s="30"/>
      <c r="BC79" s="30"/>
    </row>
    <row r="80" spans="1:56" ht="18" customHeight="1" x14ac:dyDescent="0.4">
      <c r="B80" s="418"/>
      <c r="C80" s="418"/>
      <c r="D80" s="418"/>
      <c r="E80" s="418"/>
      <c r="F80" s="418"/>
      <c r="G80" s="418"/>
      <c r="H80" s="171"/>
      <c r="J80" s="418"/>
      <c r="K80" s="418"/>
      <c r="L80" s="418"/>
      <c r="M80" s="418"/>
      <c r="N80" s="418"/>
      <c r="O80" s="418"/>
      <c r="P80" s="172"/>
      <c r="R80" s="30"/>
      <c r="S80" s="30"/>
      <c r="T80" s="57"/>
      <c r="U80" s="57"/>
      <c r="V80" s="57"/>
      <c r="W80" s="57"/>
      <c r="X80" s="30"/>
      <c r="Y80" s="30"/>
      <c r="Z80" s="30"/>
      <c r="AA80" s="30"/>
      <c r="AB80" s="30"/>
      <c r="AC80" s="163"/>
      <c r="AD80" s="30"/>
      <c r="AE80" s="30"/>
      <c r="AF80" s="164"/>
      <c r="AG80" s="30"/>
      <c r="AH80" s="30"/>
      <c r="AI80" s="36"/>
      <c r="AJ80" s="30"/>
      <c r="AK80" s="30"/>
      <c r="AL80" s="30"/>
      <c r="AM80" s="30"/>
      <c r="AN80" s="30"/>
      <c r="AO80" s="30"/>
      <c r="AP80" s="30"/>
      <c r="AQ80" s="30"/>
      <c r="AR80" s="30"/>
      <c r="AS80" s="30"/>
      <c r="AT80" s="30"/>
      <c r="AU80" s="30"/>
      <c r="AV80" s="30"/>
      <c r="AW80" s="30"/>
      <c r="AX80" s="30"/>
      <c r="AY80" s="30"/>
      <c r="AZ80" s="30"/>
      <c r="BA80" s="30"/>
      <c r="BB80" s="30"/>
      <c r="BC80" s="30"/>
    </row>
    <row r="81" spans="2:55" ht="18" customHeight="1" x14ac:dyDescent="0.4">
      <c r="B81" s="418"/>
      <c r="C81" s="418"/>
      <c r="D81" s="418"/>
      <c r="E81" s="418"/>
      <c r="F81" s="418"/>
      <c r="G81" s="418"/>
      <c r="H81" s="171"/>
      <c r="J81" s="418"/>
      <c r="K81" s="418"/>
      <c r="L81" s="418"/>
      <c r="M81" s="418"/>
      <c r="N81" s="418"/>
      <c r="O81" s="418"/>
      <c r="P81" s="172"/>
      <c r="R81" s="30"/>
      <c r="S81" s="30"/>
      <c r="T81" s="57"/>
      <c r="U81" s="57"/>
      <c r="V81" s="57"/>
      <c r="W81" s="57"/>
      <c r="X81" s="30"/>
      <c r="Y81" s="30"/>
      <c r="Z81" s="30"/>
      <c r="AA81" s="30"/>
      <c r="AB81" s="30"/>
      <c r="AC81" s="163"/>
      <c r="AD81" s="30"/>
      <c r="AE81" s="30"/>
      <c r="AF81" s="164"/>
      <c r="AG81" s="30"/>
      <c r="AH81" s="30"/>
      <c r="AI81" s="36"/>
      <c r="AJ81" s="30"/>
      <c r="AK81" s="30"/>
      <c r="AL81" s="30"/>
      <c r="AM81" s="30"/>
      <c r="AN81" s="30"/>
      <c r="AO81" s="30"/>
      <c r="AP81" s="30"/>
      <c r="AQ81" s="30"/>
      <c r="AR81" s="30"/>
      <c r="AS81" s="30"/>
      <c r="AT81" s="30"/>
      <c r="AU81" s="30"/>
      <c r="AV81" s="30"/>
      <c r="AW81" s="30"/>
      <c r="AX81" s="30"/>
      <c r="AY81" s="30"/>
      <c r="AZ81" s="30"/>
      <c r="BA81" s="30"/>
      <c r="BB81" s="30"/>
      <c r="BC81" s="30"/>
    </row>
    <row r="82" spans="2:55" x14ac:dyDescent="0.4">
      <c r="H82" s="31"/>
      <c r="R82" s="30"/>
      <c r="S82" s="30"/>
      <c r="T82" s="57"/>
      <c r="U82" s="57"/>
      <c r="V82" s="57"/>
      <c r="W82" s="57"/>
      <c r="X82" s="30"/>
      <c r="Y82" s="30"/>
      <c r="Z82" s="30"/>
      <c r="AA82" s="30"/>
      <c r="AB82" s="30"/>
      <c r="AC82" s="163"/>
      <c r="AD82" s="30"/>
      <c r="AE82" s="30"/>
      <c r="AF82" s="164"/>
      <c r="AG82" s="30"/>
      <c r="AH82" s="30"/>
      <c r="AI82" s="36"/>
      <c r="AJ82" s="30"/>
      <c r="AK82" s="30"/>
      <c r="AL82" s="30"/>
      <c r="AM82" s="30"/>
      <c r="AN82" s="30"/>
      <c r="AO82" s="30"/>
      <c r="AP82" s="30"/>
      <c r="AQ82" s="30"/>
      <c r="AR82" s="30"/>
      <c r="AS82" s="30"/>
      <c r="AT82" s="30"/>
      <c r="AU82" s="30"/>
      <c r="AV82" s="30"/>
      <c r="AW82" s="30"/>
      <c r="AX82" s="30"/>
      <c r="AY82" s="30"/>
      <c r="AZ82" s="30"/>
      <c r="BA82" s="30"/>
      <c r="BB82" s="30"/>
      <c r="BC82" s="30"/>
    </row>
    <row r="83" spans="2:55" ht="14.25" thickBot="1" x14ac:dyDescent="0.45">
      <c r="H83" s="31"/>
      <c r="R83" s="30"/>
      <c r="S83" s="30"/>
      <c r="T83" s="57"/>
      <c r="U83" s="57"/>
      <c r="V83" s="57"/>
      <c r="W83" s="57"/>
      <c r="X83" s="30"/>
      <c r="Y83" s="30"/>
      <c r="Z83" s="30"/>
      <c r="AA83" s="30"/>
      <c r="AB83" s="30"/>
      <c r="AC83" s="163"/>
      <c r="AD83" s="30"/>
      <c r="AE83" s="30"/>
      <c r="AF83" s="164"/>
      <c r="AG83" s="30"/>
      <c r="AH83" s="30"/>
      <c r="AI83" s="36"/>
      <c r="AJ83" s="30"/>
      <c r="AK83" s="30"/>
      <c r="AL83" s="30"/>
      <c r="AM83" s="30"/>
      <c r="AN83" s="30"/>
      <c r="AO83" s="30"/>
      <c r="AP83" s="30"/>
      <c r="AQ83" s="30"/>
      <c r="AR83" s="30"/>
      <c r="AS83" s="30"/>
      <c r="AT83" s="30"/>
      <c r="AU83" s="30"/>
      <c r="AV83" s="30"/>
      <c r="AW83" s="30"/>
      <c r="AX83" s="30"/>
      <c r="AY83" s="30"/>
      <c r="AZ83" s="30"/>
      <c r="BA83" s="30"/>
      <c r="BB83" s="30"/>
      <c r="BC83" s="30"/>
    </row>
    <row r="84" spans="2:55" ht="28.05" customHeight="1" x14ac:dyDescent="0.4">
      <c r="B84" s="458" t="str">
        <f t="shared" ref="B84:B103" ca="1" si="21">CONCATENATE("opération n° ",CELL("ligne",B84)-83)</f>
        <v>opération n° 1</v>
      </c>
      <c r="C84" s="459"/>
      <c r="D84" s="460" t="str">
        <f ca="1">VLOOKUP(INT(Z23),$AS$5:$AV$44,3)</f>
        <v>-5 - ( -2) =</v>
      </c>
      <c r="E84" s="460"/>
      <c r="F84" s="460"/>
      <c r="G84" s="225"/>
      <c r="H84" s="35"/>
      <c r="I84" s="36"/>
      <c r="J84" s="458" t="str">
        <f t="shared" ref="J84:J103" ca="1" si="22">CONCATENATE("opération n° ",CELL("ligne",J84)-83)</f>
        <v>opération n° 1</v>
      </c>
      <c r="K84" s="459"/>
      <c r="L84" s="460" t="str">
        <f ca="1">VLOOKUP(INT(Z23),$AS$5:$AV$44,3)</f>
        <v>-5 - ( -2) =</v>
      </c>
      <c r="M84" s="460"/>
      <c r="N84" s="460"/>
      <c r="O84" s="225"/>
      <c r="R84" s="30"/>
      <c r="S84" s="30"/>
      <c r="T84" s="57"/>
      <c r="U84" s="57"/>
      <c r="V84" s="57"/>
      <c r="W84" s="57"/>
      <c r="X84" s="30"/>
      <c r="Y84" s="30"/>
      <c r="Z84" s="30"/>
      <c r="AA84" s="30"/>
      <c r="AB84" s="30"/>
      <c r="AC84" s="163"/>
      <c r="AD84" s="30"/>
      <c r="AE84" s="30"/>
      <c r="AF84" s="164"/>
      <c r="AG84" s="30"/>
      <c r="AH84" s="30"/>
      <c r="AI84" s="36"/>
      <c r="AJ84" s="30"/>
      <c r="AK84" s="30"/>
      <c r="AL84" s="30"/>
      <c r="AM84" s="30"/>
      <c r="AN84" s="30"/>
      <c r="AO84" s="30"/>
      <c r="AP84" s="30"/>
      <c r="AQ84" s="30"/>
      <c r="AR84" s="30"/>
      <c r="AS84" s="30"/>
      <c r="AT84" s="30"/>
      <c r="AU84" s="30"/>
      <c r="AV84" s="30"/>
      <c r="AW84" s="30"/>
      <c r="AX84" s="30"/>
      <c r="AY84" s="30"/>
      <c r="AZ84" s="30"/>
      <c r="BA84" s="30"/>
      <c r="BB84" s="30"/>
      <c r="BC84" s="30"/>
    </row>
    <row r="85" spans="2:55" ht="28.05" customHeight="1" x14ac:dyDescent="0.4">
      <c r="B85" s="448" t="str">
        <f t="shared" ca="1" si="21"/>
        <v>opération n° 2</v>
      </c>
      <c r="C85" s="449"/>
      <c r="D85" s="450" t="str">
        <f t="shared" ref="D85:D103" ca="1" si="23">VLOOKUP(INT(Z24),$AS$5:$AV$44,3)</f>
        <v>-1 - 8 =</v>
      </c>
      <c r="E85" s="450"/>
      <c r="F85" s="450"/>
      <c r="G85" s="226"/>
      <c r="H85" s="35"/>
      <c r="I85" s="36"/>
      <c r="J85" s="448" t="str">
        <f t="shared" ca="1" si="22"/>
        <v>opération n° 2</v>
      </c>
      <c r="K85" s="449"/>
      <c r="L85" s="450" t="str">
        <f t="shared" ref="L85:L103" ca="1" si="24">VLOOKUP(INT(Z24),$AS$5:$AV$44,3)</f>
        <v>-1 - 8 =</v>
      </c>
      <c r="M85" s="450"/>
      <c r="N85" s="450"/>
      <c r="O85" s="226"/>
      <c r="R85" s="30"/>
      <c r="S85" s="30"/>
      <c r="T85" s="57"/>
      <c r="U85" s="57"/>
      <c r="V85" s="57"/>
      <c r="W85" s="57"/>
      <c r="X85" s="30"/>
      <c r="Y85" s="30"/>
      <c r="Z85" s="30"/>
      <c r="AA85" s="30"/>
      <c r="AB85" s="30"/>
      <c r="AC85" s="163"/>
      <c r="AD85" s="30"/>
      <c r="AE85" s="30"/>
      <c r="AF85" s="164"/>
      <c r="AG85" s="30"/>
      <c r="AH85" s="30"/>
      <c r="AI85" s="36"/>
      <c r="AJ85" s="30"/>
      <c r="AK85" s="30"/>
      <c r="AL85" s="30"/>
      <c r="AM85" s="30"/>
      <c r="AN85" s="30"/>
      <c r="AO85" s="30"/>
      <c r="AP85" s="30"/>
      <c r="AQ85" s="30"/>
      <c r="AR85" s="30"/>
      <c r="AS85" s="30"/>
      <c r="AT85" s="30"/>
      <c r="AU85" s="30"/>
      <c r="AV85" s="30"/>
      <c r="AW85" s="30"/>
      <c r="AX85" s="30"/>
      <c r="AY85" s="30"/>
      <c r="AZ85" s="30"/>
      <c r="BA85" s="30"/>
      <c r="BB85" s="30"/>
      <c r="BC85" s="30"/>
    </row>
    <row r="86" spans="2:55" ht="28.05" customHeight="1" x14ac:dyDescent="0.4">
      <c r="B86" s="448" t="str">
        <f t="shared" ca="1" si="21"/>
        <v>opération n° 3</v>
      </c>
      <c r="C86" s="449"/>
      <c r="D86" s="450" t="str">
        <f t="shared" ca="1" si="23"/>
        <v>-18 + 18 =</v>
      </c>
      <c r="E86" s="450"/>
      <c r="F86" s="450"/>
      <c r="G86" s="226"/>
      <c r="H86" s="35"/>
      <c r="I86" s="36"/>
      <c r="J86" s="448" t="str">
        <f t="shared" ca="1" si="22"/>
        <v>opération n° 3</v>
      </c>
      <c r="K86" s="449"/>
      <c r="L86" s="450" t="str">
        <f t="shared" ca="1" si="24"/>
        <v>-18 + 18 =</v>
      </c>
      <c r="M86" s="450"/>
      <c r="N86" s="450"/>
      <c r="O86" s="226"/>
      <c r="R86" s="30"/>
      <c r="S86" s="30"/>
      <c r="T86" s="57"/>
      <c r="U86" s="57"/>
      <c r="V86" s="57"/>
      <c r="W86" s="57"/>
      <c r="X86" s="30"/>
      <c r="Y86" s="30"/>
      <c r="Z86" s="30"/>
      <c r="AA86" s="30"/>
      <c r="AB86" s="30"/>
      <c r="AC86" s="163"/>
      <c r="AD86" s="30"/>
      <c r="AE86" s="30"/>
      <c r="AF86" s="164"/>
      <c r="AG86" s="30"/>
      <c r="AH86" s="30"/>
      <c r="AI86" s="36"/>
      <c r="AJ86" s="30"/>
      <c r="AK86" s="30"/>
      <c r="AL86" s="30"/>
      <c r="AM86" s="30"/>
      <c r="AN86" s="30"/>
      <c r="AO86" s="30"/>
      <c r="AP86" s="30"/>
      <c r="AQ86" s="30"/>
      <c r="AR86" s="30"/>
      <c r="AS86" s="30"/>
      <c r="AT86" s="30"/>
      <c r="AU86" s="30"/>
      <c r="AV86" s="30"/>
      <c r="AW86" s="30"/>
      <c r="AX86" s="30"/>
      <c r="AY86" s="30"/>
      <c r="AZ86" s="30"/>
      <c r="BA86" s="30"/>
      <c r="BB86" s="30"/>
      <c r="BC86" s="30"/>
    </row>
    <row r="87" spans="2:55" ht="28.05" customHeight="1" x14ac:dyDescent="0.4">
      <c r="B87" s="448" t="str">
        <f t="shared" ca="1" si="21"/>
        <v>opération n° 4</v>
      </c>
      <c r="C87" s="449"/>
      <c r="D87" s="450" t="str">
        <f t="shared" ca="1" si="23"/>
        <v>18 - ( -16) =</v>
      </c>
      <c r="E87" s="450"/>
      <c r="F87" s="450"/>
      <c r="G87" s="226"/>
      <c r="H87" s="35"/>
      <c r="I87" s="36"/>
      <c r="J87" s="448" t="str">
        <f t="shared" ca="1" si="22"/>
        <v>opération n° 4</v>
      </c>
      <c r="K87" s="449"/>
      <c r="L87" s="450" t="str">
        <f t="shared" ca="1" si="24"/>
        <v>18 - ( -16) =</v>
      </c>
      <c r="M87" s="450"/>
      <c r="N87" s="450"/>
      <c r="O87" s="226"/>
      <c r="R87" s="30"/>
      <c r="S87" s="30"/>
      <c r="T87" s="57"/>
      <c r="U87" s="57"/>
      <c r="V87" s="57"/>
      <c r="W87" s="57"/>
      <c r="X87" s="30"/>
      <c r="Y87" s="30"/>
      <c r="Z87" s="30"/>
      <c r="AA87" s="30"/>
      <c r="AB87" s="30"/>
      <c r="AC87" s="163"/>
      <c r="AD87" s="30"/>
      <c r="AE87" s="30"/>
      <c r="AF87" s="164"/>
      <c r="AG87" s="30"/>
      <c r="AH87" s="30"/>
      <c r="AI87" s="36"/>
      <c r="AJ87" s="30"/>
      <c r="AK87" s="30"/>
      <c r="AL87" s="30"/>
      <c r="AM87" s="30"/>
      <c r="AN87" s="30"/>
      <c r="AO87" s="30"/>
      <c r="AP87" s="30"/>
      <c r="AQ87" s="30"/>
      <c r="AR87" s="30"/>
      <c r="AS87" s="30"/>
      <c r="AT87" s="30"/>
      <c r="AU87" s="30"/>
      <c r="AV87" s="30"/>
      <c r="AW87" s="30"/>
      <c r="AX87" s="30"/>
      <c r="AY87" s="30"/>
      <c r="AZ87" s="30"/>
      <c r="BA87" s="30"/>
      <c r="BB87" s="30"/>
      <c r="BC87" s="30"/>
    </row>
    <row r="88" spans="2:55" ht="28.05" customHeight="1" x14ac:dyDescent="0.4">
      <c r="B88" s="448" t="str">
        <f t="shared" ca="1" si="21"/>
        <v>opération n° 5</v>
      </c>
      <c r="C88" s="449"/>
      <c r="D88" s="450" t="str">
        <f t="shared" ca="1" si="23"/>
        <v>-20 - 15 =</v>
      </c>
      <c r="E88" s="450"/>
      <c r="F88" s="450"/>
      <c r="G88" s="226"/>
      <c r="H88" s="35"/>
      <c r="I88" s="36"/>
      <c r="J88" s="448" t="str">
        <f t="shared" ca="1" si="22"/>
        <v>opération n° 5</v>
      </c>
      <c r="K88" s="449"/>
      <c r="L88" s="450" t="str">
        <f t="shared" ca="1" si="24"/>
        <v>-20 - 15 =</v>
      </c>
      <c r="M88" s="450"/>
      <c r="N88" s="450"/>
      <c r="O88" s="226"/>
      <c r="R88" s="30"/>
      <c r="S88" s="30"/>
      <c r="T88" s="57"/>
      <c r="U88" s="57"/>
      <c r="V88" s="57"/>
      <c r="W88" s="57"/>
      <c r="X88" s="30"/>
      <c r="Y88" s="30"/>
      <c r="Z88" s="30"/>
      <c r="AA88" s="30"/>
      <c r="AB88" s="30"/>
      <c r="AC88" s="163"/>
      <c r="AD88" s="30"/>
      <c r="AE88" s="30"/>
      <c r="AF88" s="164"/>
      <c r="AG88" s="30"/>
      <c r="AH88" s="30"/>
      <c r="AI88" s="36"/>
      <c r="AJ88" s="30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30"/>
      <c r="AV88" s="30"/>
      <c r="AW88" s="30"/>
      <c r="AX88" s="30"/>
      <c r="AY88" s="30"/>
      <c r="AZ88" s="30"/>
      <c r="BA88" s="30"/>
      <c r="BB88" s="30"/>
      <c r="BC88" s="30"/>
    </row>
    <row r="89" spans="2:55" ht="28.05" customHeight="1" x14ac:dyDescent="0.4">
      <c r="B89" s="448" t="str">
        <f t="shared" ca="1" si="21"/>
        <v>opération n° 6</v>
      </c>
      <c r="C89" s="449"/>
      <c r="D89" s="450" t="str">
        <f t="shared" ca="1" si="23"/>
        <v>3 - 2 =</v>
      </c>
      <c r="E89" s="450"/>
      <c r="F89" s="450"/>
      <c r="G89" s="226"/>
      <c r="H89" s="35"/>
      <c r="I89" s="36"/>
      <c r="J89" s="448" t="str">
        <f t="shared" ca="1" si="22"/>
        <v>opération n° 6</v>
      </c>
      <c r="K89" s="449"/>
      <c r="L89" s="450" t="str">
        <f t="shared" ca="1" si="24"/>
        <v>3 - 2 =</v>
      </c>
      <c r="M89" s="450"/>
      <c r="N89" s="450"/>
      <c r="O89" s="226"/>
      <c r="R89" s="30"/>
      <c r="S89" s="30"/>
      <c r="T89" s="57"/>
      <c r="U89" s="57"/>
      <c r="V89" s="57"/>
      <c r="W89" s="57"/>
      <c r="X89" s="30"/>
      <c r="Y89" s="30"/>
      <c r="Z89" s="30"/>
      <c r="AA89" s="30"/>
      <c r="AB89" s="30"/>
      <c r="AC89" s="163"/>
      <c r="AD89" s="30"/>
      <c r="AE89" s="30"/>
      <c r="AF89" s="164"/>
      <c r="AG89" s="30"/>
      <c r="AH89" s="30"/>
      <c r="AI89" s="36"/>
      <c r="AJ89" s="30"/>
      <c r="AK89" s="30"/>
      <c r="AL89" s="30"/>
      <c r="AM89" s="30"/>
      <c r="AN89" s="30"/>
      <c r="AO89" s="30"/>
      <c r="AP89" s="30"/>
      <c r="AQ89" s="30"/>
      <c r="AR89" s="30"/>
      <c r="AS89" s="30"/>
      <c r="AT89" s="30"/>
      <c r="AU89" s="30"/>
      <c r="AV89" s="30"/>
      <c r="AW89" s="30"/>
      <c r="AX89" s="30"/>
      <c r="AY89" s="30"/>
      <c r="AZ89" s="30"/>
      <c r="BA89" s="30"/>
      <c r="BB89" s="30"/>
      <c r="BC89" s="30"/>
    </row>
    <row r="90" spans="2:55" ht="28.05" customHeight="1" x14ac:dyDescent="0.4">
      <c r="B90" s="448" t="str">
        <f t="shared" ca="1" si="21"/>
        <v>opération n° 7</v>
      </c>
      <c r="C90" s="449"/>
      <c r="D90" s="450" t="str">
        <f t="shared" ca="1" si="23"/>
        <v>-17 + 12 =</v>
      </c>
      <c r="E90" s="450"/>
      <c r="F90" s="450"/>
      <c r="G90" s="226"/>
      <c r="H90" s="35"/>
      <c r="I90" s="36"/>
      <c r="J90" s="448" t="str">
        <f t="shared" ca="1" si="22"/>
        <v>opération n° 7</v>
      </c>
      <c r="K90" s="449"/>
      <c r="L90" s="450" t="str">
        <f t="shared" ca="1" si="24"/>
        <v>-17 + 12 =</v>
      </c>
      <c r="M90" s="450"/>
      <c r="N90" s="450"/>
      <c r="O90" s="226"/>
      <c r="R90" s="30"/>
      <c r="S90" s="30"/>
      <c r="T90" s="57"/>
      <c r="U90" s="57"/>
      <c r="V90" s="57"/>
      <c r="W90" s="57"/>
      <c r="X90" s="30"/>
      <c r="Y90" s="30"/>
      <c r="Z90" s="30"/>
      <c r="AA90" s="30"/>
      <c r="AB90" s="30"/>
      <c r="AC90" s="163"/>
      <c r="AD90" s="30"/>
      <c r="AE90" s="30"/>
      <c r="AF90" s="164"/>
      <c r="AG90" s="30"/>
      <c r="AH90" s="30"/>
      <c r="AI90" s="36"/>
      <c r="AJ90" s="30"/>
      <c r="AK90" s="30"/>
      <c r="AL90" s="30"/>
      <c r="AM90" s="30"/>
      <c r="AN90" s="30"/>
      <c r="AO90" s="30"/>
      <c r="AP90" s="30"/>
      <c r="AQ90" s="30"/>
      <c r="AR90" s="30"/>
      <c r="AS90" s="30"/>
      <c r="AT90" s="30"/>
      <c r="AU90" s="30"/>
      <c r="AV90" s="30"/>
      <c r="AW90" s="30"/>
      <c r="AX90" s="30"/>
      <c r="AY90" s="30"/>
      <c r="AZ90" s="30"/>
      <c r="BA90" s="30"/>
      <c r="BB90" s="30"/>
      <c r="BC90" s="30"/>
    </row>
    <row r="91" spans="2:55" ht="28.05" customHeight="1" x14ac:dyDescent="0.4">
      <c r="B91" s="448" t="str">
        <f t="shared" ca="1" si="21"/>
        <v>opération n° 8</v>
      </c>
      <c r="C91" s="449"/>
      <c r="D91" s="450" t="str">
        <f t="shared" ca="1" si="23"/>
        <v>-11 - ( -14) =</v>
      </c>
      <c r="E91" s="450"/>
      <c r="F91" s="450"/>
      <c r="G91" s="226"/>
      <c r="H91" s="35"/>
      <c r="I91" s="36"/>
      <c r="J91" s="448" t="str">
        <f t="shared" ca="1" si="22"/>
        <v>opération n° 8</v>
      </c>
      <c r="K91" s="449"/>
      <c r="L91" s="450" t="str">
        <f t="shared" ca="1" si="24"/>
        <v>-11 - ( -14) =</v>
      </c>
      <c r="M91" s="450"/>
      <c r="N91" s="450"/>
      <c r="O91" s="226"/>
      <c r="R91" s="30"/>
      <c r="S91" s="30"/>
      <c r="T91" s="57"/>
      <c r="U91" s="57"/>
      <c r="V91" s="57"/>
      <c r="W91" s="57"/>
      <c r="X91" s="30"/>
      <c r="Y91" s="30"/>
      <c r="Z91" s="30"/>
      <c r="AA91" s="30"/>
      <c r="AB91" s="30"/>
      <c r="AC91" s="163"/>
      <c r="AD91" s="30"/>
      <c r="AE91" s="30"/>
      <c r="AF91" s="164"/>
      <c r="AG91" s="30"/>
      <c r="AH91" s="30"/>
      <c r="AI91" s="36"/>
      <c r="AJ91" s="30"/>
      <c r="AK91" s="30"/>
      <c r="AL91" s="30"/>
      <c r="AM91" s="30"/>
      <c r="AN91" s="30"/>
      <c r="AO91" s="30"/>
      <c r="AP91" s="30"/>
      <c r="AQ91" s="30"/>
      <c r="AR91" s="30"/>
      <c r="AS91" s="30"/>
      <c r="AT91" s="30"/>
      <c r="AU91" s="30"/>
      <c r="AV91" s="30"/>
      <c r="AW91" s="30"/>
      <c r="AX91" s="30"/>
      <c r="AY91" s="30"/>
      <c r="AZ91" s="30"/>
      <c r="BA91" s="30"/>
      <c r="BB91" s="30"/>
      <c r="BC91" s="30"/>
    </row>
    <row r="92" spans="2:55" ht="28.05" customHeight="1" x14ac:dyDescent="0.4">
      <c r="B92" s="448" t="str">
        <f t="shared" ca="1" si="21"/>
        <v>opération n° 9</v>
      </c>
      <c r="C92" s="449"/>
      <c r="D92" s="450" t="str">
        <f t="shared" ca="1" si="23"/>
        <v>-12 - 17 =</v>
      </c>
      <c r="E92" s="450"/>
      <c r="F92" s="450"/>
      <c r="G92" s="226"/>
      <c r="H92" s="35"/>
      <c r="I92" s="36"/>
      <c r="J92" s="448" t="str">
        <f t="shared" ca="1" si="22"/>
        <v>opération n° 9</v>
      </c>
      <c r="K92" s="449"/>
      <c r="L92" s="450" t="str">
        <f t="shared" ca="1" si="24"/>
        <v>-12 - 17 =</v>
      </c>
      <c r="M92" s="450"/>
      <c r="N92" s="450"/>
      <c r="O92" s="226"/>
      <c r="R92" s="30"/>
      <c r="S92" s="30"/>
      <c r="T92" s="57"/>
      <c r="U92" s="57"/>
      <c r="V92" s="57"/>
      <c r="W92" s="57"/>
      <c r="X92" s="30"/>
      <c r="Y92" s="30"/>
      <c r="Z92" s="30"/>
      <c r="AA92" s="30"/>
      <c r="AB92" s="30"/>
      <c r="AC92" s="163"/>
      <c r="AD92" s="30"/>
      <c r="AE92" s="30"/>
      <c r="AF92" s="164"/>
      <c r="AG92" s="30"/>
      <c r="AH92" s="30"/>
      <c r="AI92" s="36"/>
      <c r="AJ92" s="30"/>
      <c r="AK92" s="30"/>
      <c r="AL92" s="30"/>
      <c r="AM92" s="30"/>
      <c r="AN92" s="30"/>
      <c r="AO92" s="30"/>
      <c r="AP92" s="30"/>
      <c r="AQ92" s="30"/>
      <c r="AR92" s="30"/>
      <c r="AS92" s="30"/>
      <c r="AT92" s="30"/>
      <c r="AU92" s="30"/>
      <c r="AV92" s="30"/>
      <c r="AW92" s="30"/>
      <c r="AX92" s="30"/>
      <c r="AY92" s="30"/>
      <c r="AZ92" s="30"/>
      <c r="BA92" s="30"/>
      <c r="BB92" s="30"/>
      <c r="BC92" s="30"/>
    </row>
    <row r="93" spans="2:55" ht="28.05" customHeight="1" x14ac:dyDescent="0.4">
      <c r="B93" s="448" t="str">
        <f t="shared" ca="1" si="21"/>
        <v>opération n° 10</v>
      </c>
      <c r="C93" s="449"/>
      <c r="D93" s="450" t="str">
        <f t="shared" ca="1" si="23"/>
        <v>18 + 18 =</v>
      </c>
      <c r="E93" s="450"/>
      <c r="F93" s="450"/>
      <c r="G93" s="226"/>
      <c r="H93" s="35"/>
      <c r="I93" s="36"/>
      <c r="J93" s="448" t="str">
        <f t="shared" ca="1" si="22"/>
        <v>opération n° 10</v>
      </c>
      <c r="K93" s="449"/>
      <c r="L93" s="450" t="str">
        <f t="shared" ca="1" si="24"/>
        <v>18 + 18 =</v>
      </c>
      <c r="M93" s="450"/>
      <c r="N93" s="450"/>
      <c r="O93" s="226"/>
      <c r="R93" s="30"/>
      <c r="S93" s="30"/>
      <c r="T93" s="57"/>
      <c r="U93" s="57"/>
      <c r="V93" s="57"/>
      <c r="W93" s="57"/>
      <c r="X93" s="30"/>
      <c r="Y93" s="30"/>
      <c r="Z93" s="30"/>
      <c r="AA93" s="30"/>
      <c r="AB93" s="30"/>
      <c r="AC93" s="163"/>
      <c r="AD93" s="30"/>
      <c r="AE93" s="30"/>
      <c r="AF93" s="164"/>
      <c r="AG93" s="30"/>
      <c r="AH93" s="30"/>
      <c r="AI93" s="36"/>
      <c r="AJ93" s="30"/>
      <c r="AK93" s="30"/>
      <c r="AL93" s="30"/>
      <c r="AM93" s="30"/>
      <c r="AN93" s="30"/>
      <c r="AO93" s="30"/>
      <c r="AP93" s="30"/>
      <c r="AQ93" s="30"/>
      <c r="AR93" s="30"/>
      <c r="AS93" s="30"/>
      <c r="AT93" s="30"/>
      <c r="AU93" s="30"/>
      <c r="AV93" s="30"/>
      <c r="AW93" s="30"/>
      <c r="AX93" s="30"/>
      <c r="AY93" s="30"/>
      <c r="AZ93" s="30"/>
      <c r="BA93" s="30"/>
      <c r="BB93" s="30"/>
      <c r="BC93" s="30"/>
    </row>
    <row r="94" spans="2:55" ht="28.05" customHeight="1" x14ac:dyDescent="0.4">
      <c r="B94" s="448" t="str">
        <f t="shared" ca="1" si="21"/>
        <v>opération n° 11</v>
      </c>
      <c r="C94" s="449"/>
      <c r="D94" s="450" t="str">
        <f t="shared" ca="1" si="23"/>
        <v>-9 + 17 =</v>
      </c>
      <c r="E94" s="450"/>
      <c r="F94" s="450"/>
      <c r="G94" s="226"/>
      <c r="H94" s="35"/>
      <c r="I94" s="36"/>
      <c r="J94" s="448" t="str">
        <f t="shared" ca="1" si="22"/>
        <v>opération n° 11</v>
      </c>
      <c r="K94" s="449"/>
      <c r="L94" s="450" t="str">
        <f t="shared" ca="1" si="24"/>
        <v>-9 + 17 =</v>
      </c>
      <c r="M94" s="450"/>
      <c r="N94" s="450"/>
      <c r="O94" s="226"/>
      <c r="R94" s="30"/>
      <c r="S94" s="30"/>
      <c r="T94" s="57"/>
      <c r="U94" s="57"/>
      <c r="V94" s="57"/>
      <c r="W94" s="57"/>
      <c r="X94" s="30"/>
      <c r="Y94" s="30"/>
      <c r="Z94" s="30"/>
      <c r="AA94" s="30"/>
      <c r="AB94" s="30"/>
      <c r="AC94" s="163"/>
      <c r="AD94" s="30"/>
      <c r="AE94" s="30"/>
      <c r="AF94" s="164"/>
      <c r="AG94" s="30"/>
      <c r="AH94" s="30"/>
      <c r="AI94" s="36"/>
      <c r="AJ94" s="30"/>
      <c r="AK94" s="30"/>
      <c r="AL94" s="30"/>
      <c r="AM94" s="30"/>
      <c r="AN94" s="30"/>
      <c r="AO94" s="30"/>
      <c r="AP94" s="30"/>
      <c r="AQ94" s="30"/>
      <c r="AR94" s="30"/>
      <c r="AS94" s="30"/>
      <c r="AT94" s="30"/>
      <c r="AU94" s="30"/>
      <c r="AV94" s="30"/>
      <c r="AW94" s="30"/>
      <c r="AX94" s="30"/>
      <c r="AY94" s="30"/>
      <c r="AZ94" s="30"/>
      <c r="BA94" s="30"/>
      <c r="BB94" s="30"/>
      <c r="BC94" s="30"/>
    </row>
    <row r="95" spans="2:55" ht="28.05" customHeight="1" x14ac:dyDescent="0.4">
      <c r="B95" s="448" t="str">
        <f t="shared" ca="1" si="21"/>
        <v>opération n° 12</v>
      </c>
      <c r="C95" s="449"/>
      <c r="D95" s="450" t="str">
        <f t="shared" ca="1" si="23"/>
        <v>-6 + ( -17) =</v>
      </c>
      <c r="E95" s="450"/>
      <c r="F95" s="450"/>
      <c r="G95" s="226"/>
      <c r="H95" s="35"/>
      <c r="I95" s="36"/>
      <c r="J95" s="448" t="str">
        <f t="shared" ca="1" si="22"/>
        <v>opération n° 12</v>
      </c>
      <c r="K95" s="449"/>
      <c r="L95" s="450" t="str">
        <f t="shared" ca="1" si="24"/>
        <v>-6 + ( -17) =</v>
      </c>
      <c r="M95" s="450"/>
      <c r="N95" s="450"/>
      <c r="O95" s="226"/>
      <c r="R95" s="30"/>
      <c r="S95" s="30"/>
      <c r="T95" s="57"/>
      <c r="U95" s="57"/>
      <c r="V95" s="57"/>
      <c r="W95" s="57"/>
      <c r="X95" s="30"/>
      <c r="Y95" s="30"/>
      <c r="Z95" s="30"/>
      <c r="AA95" s="30"/>
      <c r="AB95" s="30"/>
      <c r="AC95" s="163"/>
      <c r="AD95" s="30"/>
      <c r="AE95" s="30"/>
      <c r="AF95" s="164"/>
      <c r="AG95" s="30"/>
      <c r="AH95" s="30"/>
      <c r="AI95" s="36"/>
      <c r="AJ95" s="30"/>
      <c r="AK95" s="30"/>
      <c r="AL95" s="30"/>
      <c r="AM95" s="30"/>
      <c r="AN95" s="30"/>
      <c r="AO95" s="30"/>
      <c r="AP95" s="30"/>
      <c r="AQ95" s="30"/>
      <c r="AR95" s="30"/>
      <c r="AS95" s="30"/>
      <c r="AT95" s="30"/>
      <c r="AU95" s="30"/>
      <c r="AV95" s="30"/>
      <c r="AW95" s="30"/>
      <c r="AX95" s="30"/>
      <c r="AY95" s="30"/>
      <c r="AZ95" s="30"/>
      <c r="BA95" s="30"/>
      <c r="BB95" s="30"/>
      <c r="BC95" s="30"/>
    </row>
    <row r="96" spans="2:55" ht="28.05" customHeight="1" x14ac:dyDescent="0.4">
      <c r="B96" s="448" t="str">
        <f t="shared" ca="1" si="21"/>
        <v>opération n° 13</v>
      </c>
      <c r="C96" s="449"/>
      <c r="D96" s="450" t="str">
        <f t="shared" ca="1" si="23"/>
        <v>16 - 18 =</v>
      </c>
      <c r="E96" s="450"/>
      <c r="F96" s="450"/>
      <c r="G96" s="226"/>
      <c r="H96" s="35"/>
      <c r="I96" s="36"/>
      <c r="J96" s="448" t="str">
        <f t="shared" ca="1" si="22"/>
        <v>opération n° 13</v>
      </c>
      <c r="K96" s="449"/>
      <c r="L96" s="450" t="str">
        <f t="shared" ca="1" si="24"/>
        <v>16 - 18 =</v>
      </c>
      <c r="M96" s="450"/>
      <c r="N96" s="450"/>
      <c r="O96" s="226"/>
      <c r="R96" s="30"/>
      <c r="S96" s="30"/>
      <c r="T96" s="57"/>
      <c r="U96" s="57"/>
      <c r="V96" s="57"/>
      <c r="W96" s="57"/>
      <c r="X96" s="30"/>
      <c r="Y96" s="30"/>
      <c r="Z96" s="30"/>
      <c r="AA96" s="30"/>
      <c r="AB96" s="30"/>
      <c r="AC96" s="163"/>
      <c r="AD96" s="30"/>
      <c r="AE96" s="30"/>
      <c r="AF96" s="164"/>
      <c r="AG96" s="30"/>
      <c r="AH96" s="30"/>
      <c r="AI96" s="36"/>
      <c r="AJ96" s="30"/>
      <c r="AK96" s="30"/>
      <c r="AL96" s="30"/>
      <c r="AM96" s="30"/>
      <c r="AN96" s="30"/>
      <c r="AO96" s="30"/>
      <c r="AP96" s="30"/>
      <c r="AQ96" s="30"/>
      <c r="AR96" s="30"/>
      <c r="AS96" s="30"/>
      <c r="AT96" s="30"/>
      <c r="AU96" s="30"/>
      <c r="AV96" s="30"/>
      <c r="AW96" s="30"/>
      <c r="AX96" s="30"/>
      <c r="AY96" s="30"/>
      <c r="AZ96" s="30"/>
      <c r="BA96" s="30"/>
      <c r="BB96" s="30"/>
      <c r="BC96" s="30"/>
    </row>
    <row r="97" spans="1:55" ht="28.05" customHeight="1" x14ac:dyDescent="0.4">
      <c r="B97" s="448" t="str">
        <f t="shared" ca="1" si="21"/>
        <v>opération n° 14</v>
      </c>
      <c r="C97" s="449"/>
      <c r="D97" s="450" t="str">
        <f t="shared" ca="1" si="23"/>
        <v>-5 + ( -5) =</v>
      </c>
      <c r="E97" s="450"/>
      <c r="F97" s="450"/>
      <c r="G97" s="226"/>
      <c r="H97" s="35"/>
      <c r="I97" s="36"/>
      <c r="J97" s="448" t="str">
        <f t="shared" ca="1" si="22"/>
        <v>opération n° 14</v>
      </c>
      <c r="K97" s="449"/>
      <c r="L97" s="450" t="str">
        <f t="shared" ca="1" si="24"/>
        <v>-5 + ( -5) =</v>
      </c>
      <c r="M97" s="450"/>
      <c r="N97" s="450"/>
      <c r="O97" s="226"/>
      <c r="R97" s="30"/>
      <c r="S97" s="30"/>
      <c r="T97" s="57"/>
      <c r="U97" s="57"/>
      <c r="V97" s="57"/>
      <c r="W97" s="57"/>
      <c r="X97" s="30"/>
      <c r="Y97" s="30"/>
      <c r="Z97" s="30"/>
      <c r="AA97" s="30"/>
      <c r="AB97" s="30"/>
      <c r="AC97" s="163"/>
      <c r="AD97" s="30"/>
      <c r="AE97" s="30"/>
      <c r="AF97" s="164"/>
      <c r="AG97" s="30"/>
      <c r="AH97" s="30"/>
      <c r="AI97" s="36"/>
      <c r="AJ97" s="30"/>
      <c r="AK97" s="30"/>
      <c r="AL97" s="30"/>
      <c r="AM97" s="30"/>
      <c r="AN97" s="30"/>
      <c r="AO97" s="30"/>
      <c r="AP97" s="30"/>
      <c r="AQ97" s="30"/>
      <c r="AR97" s="30"/>
      <c r="AS97" s="30"/>
      <c r="AT97" s="30"/>
      <c r="AU97" s="30"/>
      <c r="AV97" s="30"/>
      <c r="AW97" s="30"/>
      <c r="AX97" s="30"/>
      <c r="AY97" s="30"/>
      <c r="AZ97" s="30"/>
      <c r="BA97" s="30"/>
      <c r="BB97" s="30"/>
      <c r="BC97" s="30"/>
    </row>
    <row r="98" spans="1:55" ht="28.05" customHeight="1" x14ac:dyDescent="0.4">
      <c r="B98" s="448" t="str">
        <f t="shared" ca="1" si="21"/>
        <v>opération n° 15</v>
      </c>
      <c r="C98" s="449"/>
      <c r="D98" s="450" t="str">
        <f t="shared" ca="1" si="23"/>
        <v>-5 + 9 =</v>
      </c>
      <c r="E98" s="450"/>
      <c r="F98" s="450"/>
      <c r="G98" s="226"/>
      <c r="H98" s="35"/>
      <c r="I98" s="36"/>
      <c r="J98" s="448" t="str">
        <f t="shared" ca="1" si="22"/>
        <v>opération n° 15</v>
      </c>
      <c r="K98" s="449"/>
      <c r="L98" s="450" t="str">
        <f t="shared" ca="1" si="24"/>
        <v>-5 + 9 =</v>
      </c>
      <c r="M98" s="450"/>
      <c r="N98" s="450"/>
      <c r="O98" s="226"/>
      <c r="R98" s="30"/>
      <c r="S98" s="30"/>
      <c r="T98" s="57"/>
      <c r="U98" s="57"/>
      <c r="V98" s="57"/>
      <c r="W98" s="57"/>
      <c r="X98" s="30"/>
      <c r="Y98" s="30"/>
      <c r="Z98" s="30"/>
      <c r="AA98" s="30"/>
      <c r="AB98" s="30"/>
      <c r="AC98" s="163"/>
      <c r="AD98" s="30"/>
      <c r="AE98" s="30"/>
      <c r="AF98" s="164"/>
      <c r="AG98" s="30"/>
      <c r="AH98" s="30"/>
      <c r="AI98" s="36"/>
      <c r="AJ98" s="30"/>
      <c r="AK98" s="30"/>
      <c r="AL98" s="30"/>
      <c r="AM98" s="30"/>
      <c r="AN98" s="30"/>
      <c r="AO98" s="30"/>
      <c r="AP98" s="30"/>
      <c r="AQ98" s="30"/>
      <c r="AR98" s="30"/>
      <c r="AS98" s="30"/>
      <c r="AT98" s="30"/>
      <c r="AU98" s="30"/>
      <c r="AV98" s="30"/>
      <c r="AW98" s="30"/>
      <c r="AX98" s="30"/>
      <c r="AY98" s="30"/>
      <c r="AZ98" s="30"/>
      <c r="BA98" s="30"/>
      <c r="BB98" s="30"/>
      <c r="BC98" s="30"/>
    </row>
    <row r="99" spans="1:55" ht="28.05" customHeight="1" x14ac:dyDescent="0.4">
      <c r="B99" s="448" t="str">
        <f t="shared" ca="1" si="21"/>
        <v>opération n° 16</v>
      </c>
      <c r="C99" s="449"/>
      <c r="D99" s="450" t="str">
        <f t="shared" ca="1" si="23"/>
        <v>10 - 12 =</v>
      </c>
      <c r="E99" s="450"/>
      <c r="F99" s="450"/>
      <c r="G99" s="226"/>
      <c r="H99" s="35"/>
      <c r="I99" s="36"/>
      <c r="J99" s="448" t="str">
        <f t="shared" ca="1" si="22"/>
        <v>opération n° 16</v>
      </c>
      <c r="K99" s="449"/>
      <c r="L99" s="450" t="str">
        <f t="shared" ca="1" si="24"/>
        <v>10 - 12 =</v>
      </c>
      <c r="M99" s="450"/>
      <c r="N99" s="450"/>
      <c r="O99" s="226"/>
      <c r="R99" s="30"/>
      <c r="S99" s="30"/>
      <c r="T99" s="57"/>
      <c r="U99" s="57"/>
      <c r="V99" s="57"/>
      <c r="W99" s="57"/>
      <c r="X99" s="30"/>
      <c r="Y99" s="30"/>
      <c r="Z99" s="30"/>
      <c r="AA99" s="30"/>
      <c r="AB99" s="30"/>
      <c r="AC99" s="163"/>
      <c r="AD99" s="30"/>
      <c r="AE99" s="30"/>
      <c r="AF99" s="164"/>
      <c r="AG99" s="30"/>
      <c r="AH99" s="30"/>
      <c r="AI99" s="36"/>
      <c r="AJ99" s="30"/>
      <c r="AK99" s="30"/>
      <c r="AL99" s="30"/>
      <c r="AM99" s="30"/>
      <c r="AN99" s="30"/>
      <c r="AO99" s="30"/>
      <c r="AP99" s="30"/>
      <c r="AQ99" s="30"/>
      <c r="AR99" s="30"/>
      <c r="AS99" s="30"/>
      <c r="AT99" s="30"/>
      <c r="AU99" s="30"/>
      <c r="AV99" s="30"/>
      <c r="AW99" s="30"/>
      <c r="AX99" s="30"/>
      <c r="AY99" s="30"/>
      <c r="AZ99" s="30"/>
      <c r="BA99" s="30"/>
      <c r="BB99" s="30"/>
      <c r="BC99" s="30"/>
    </row>
    <row r="100" spans="1:55" ht="28.05" customHeight="1" x14ac:dyDescent="0.4">
      <c r="B100" s="448" t="str">
        <f t="shared" ca="1" si="21"/>
        <v>opération n° 17</v>
      </c>
      <c r="C100" s="449"/>
      <c r="D100" s="450" t="str">
        <f t="shared" ca="1" si="23"/>
        <v>12 - 7 =</v>
      </c>
      <c r="E100" s="450"/>
      <c r="F100" s="450"/>
      <c r="G100" s="226"/>
      <c r="H100" s="35"/>
      <c r="I100" s="36"/>
      <c r="J100" s="448" t="str">
        <f t="shared" ca="1" si="22"/>
        <v>opération n° 17</v>
      </c>
      <c r="K100" s="449"/>
      <c r="L100" s="450" t="str">
        <f t="shared" ca="1" si="24"/>
        <v>12 - 7 =</v>
      </c>
      <c r="M100" s="450"/>
      <c r="N100" s="450"/>
      <c r="O100" s="226"/>
      <c r="R100" s="30"/>
      <c r="S100" s="30"/>
      <c r="T100" s="57"/>
      <c r="U100" s="57"/>
      <c r="V100" s="57"/>
      <c r="W100" s="57"/>
      <c r="X100" s="30"/>
      <c r="Y100" s="30"/>
      <c r="Z100" s="30"/>
      <c r="AA100" s="30"/>
      <c r="AB100" s="30"/>
      <c r="AC100" s="163"/>
      <c r="AD100" s="30"/>
      <c r="AE100" s="30"/>
      <c r="AF100" s="164"/>
      <c r="AG100" s="30"/>
      <c r="AH100" s="30"/>
      <c r="AI100" s="36"/>
      <c r="AJ100" s="30"/>
      <c r="AK100" s="30"/>
      <c r="AL100" s="30"/>
      <c r="AM100" s="30"/>
      <c r="AN100" s="30"/>
      <c r="AO100" s="30"/>
      <c r="AP100" s="30"/>
      <c r="AQ100" s="30"/>
      <c r="AR100" s="30"/>
      <c r="AS100" s="30"/>
      <c r="AT100" s="30"/>
      <c r="AU100" s="30"/>
      <c r="AV100" s="30"/>
      <c r="AW100" s="30"/>
      <c r="AX100" s="30"/>
      <c r="AY100" s="30"/>
      <c r="AZ100" s="30"/>
      <c r="BA100" s="30"/>
      <c r="BB100" s="30"/>
      <c r="BC100" s="30"/>
    </row>
    <row r="101" spans="1:55" ht="28.05" customHeight="1" x14ac:dyDescent="0.4">
      <c r="B101" s="448" t="str">
        <f t="shared" ca="1" si="21"/>
        <v>opération n° 18</v>
      </c>
      <c r="C101" s="449"/>
      <c r="D101" s="450" t="str">
        <f t="shared" ca="1" si="23"/>
        <v>-3 + 18 =</v>
      </c>
      <c r="E101" s="450"/>
      <c r="F101" s="450"/>
      <c r="G101" s="226"/>
      <c r="H101" s="35"/>
      <c r="I101" s="36"/>
      <c r="J101" s="448" t="str">
        <f t="shared" ca="1" si="22"/>
        <v>opération n° 18</v>
      </c>
      <c r="K101" s="449"/>
      <c r="L101" s="450" t="str">
        <f t="shared" ca="1" si="24"/>
        <v>-3 + 18 =</v>
      </c>
      <c r="M101" s="450"/>
      <c r="N101" s="450"/>
      <c r="O101" s="226"/>
      <c r="R101" s="30"/>
      <c r="S101" s="30"/>
      <c r="T101" s="57"/>
      <c r="U101" s="57"/>
      <c r="V101" s="57"/>
      <c r="W101" s="57"/>
      <c r="X101" s="30"/>
      <c r="Y101" s="30"/>
      <c r="Z101" s="30"/>
      <c r="AA101" s="30"/>
      <c r="AB101" s="30"/>
      <c r="AC101" s="163"/>
      <c r="AD101" s="30"/>
      <c r="AE101" s="30"/>
      <c r="AF101" s="164"/>
      <c r="AG101" s="30"/>
      <c r="AH101" s="30"/>
      <c r="AI101" s="36"/>
      <c r="AJ101" s="30"/>
      <c r="AK101" s="30"/>
      <c r="AL101" s="30"/>
      <c r="AM101" s="30"/>
      <c r="AN101" s="30"/>
      <c r="AO101" s="30"/>
      <c r="AP101" s="30"/>
      <c r="AQ101" s="30"/>
      <c r="AR101" s="30"/>
      <c r="AS101" s="30"/>
      <c r="AT101" s="30"/>
      <c r="AU101" s="30"/>
      <c r="AV101" s="30"/>
      <c r="AW101" s="30"/>
      <c r="AX101" s="30"/>
      <c r="AY101" s="30"/>
      <c r="AZ101" s="30"/>
      <c r="BA101" s="30"/>
      <c r="BB101" s="30"/>
      <c r="BC101" s="30"/>
    </row>
    <row r="102" spans="1:55" ht="28.05" customHeight="1" x14ac:dyDescent="0.4">
      <c r="B102" s="448" t="str">
        <f t="shared" ca="1" si="21"/>
        <v>opération n° 19</v>
      </c>
      <c r="C102" s="449"/>
      <c r="D102" s="450" t="str">
        <f t="shared" ca="1" si="23"/>
        <v>-3 + ( -10) =</v>
      </c>
      <c r="E102" s="450"/>
      <c r="F102" s="450"/>
      <c r="G102" s="226"/>
      <c r="H102" s="35"/>
      <c r="I102" s="36"/>
      <c r="J102" s="448" t="str">
        <f t="shared" ca="1" si="22"/>
        <v>opération n° 19</v>
      </c>
      <c r="K102" s="449"/>
      <c r="L102" s="450" t="str">
        <f t="shared" ca="1" si="24"/>
        <v>-3 + ( -10) =</v>
      </c>
      <c r="M102" s="450"/>
      <c r="N102" s="450"/>
      <c r="O102" s="226"/>
      <c r="R102" s="30"/>
      <c r="S102" s="30"/>
      <c r="T102" s="57"/>
      <c r="U102" s="57"/>
      <c r="V102" s="57"/>
      <c r="W102" s="57"/>
      <c r="X102" s="30"/>
      <c r="Y102" s="30"/>
      <c r="Z102" s="30"/>
      <c r="AA102" s="30"/>
      <c r="AB102" s="30"/>
      <c r="AC102" s="163"/>
      <c r="AD102" s="30"/>
      <c r="AE102" s="30"/>
      <c r="AF102" s="164"/>
      <c r="AG102" s="30"/>
      <c r="AH102" s="30"/>
      <c r="AI102" s="36"/>
      <c r="AJ102" s="30"/>
      <c r="AK102" s="30"/>
      <c r="AL102" s="30"/>
      <c r="AM102" s="30"/>
      <c r="AN102" s="30"/>
      <c r="AO102" s="30"/>
      <c r="AP102" s="30"/>
      <c r="AQ102" s="30"/>
      <c r="AR102" s="30"/>
      <c r="AS102" s="30"/>
      <c r="AT102" s="30"/>
      <c r="AU102" s="30"/>
      <c r="AV102" s="30"/>
      <c r="AW102" s="30"/>
      <c r="AX102" s="30"/>
      <c r="AY102" s="30"/>
      <c r="AZ102" s="30"/>
      <c r="BA102" s="30"/>
      <c r="BB102" s="30"/>
      <c r="BC102" s="30"/>
    </row>
    <row r="103" spans="1:55" ht="28.05" customHeight="1" thickBot="1" x14ac:dyDescent="0.45">
      <c r="B103" s="453" t="str">
        <f t="shared" ca="1" si="21"/>
        <v>opération n° 20</v>
      </c>
      <c r="C103" s="454"/>
      <c r="D103" s="455" t="str">
        <f t="shared" ca="1" si="23"/>
        <v>-3 + 17 =</v>
      </c>
      <c r="E103" s="455"/>
      <c r="F103" s="455"/>
      <c r="G103" s="227"/>
      <c r="H103" s="35"/>
      <c r="I103" s="36"/>
      <c r="J103" s="453" t="str">
        <f t="shared" ca="1" si="22"/>
        <v>opération n° 20</v>
      </c>
      <c r="K103" s="454"/>
      <c r="L103" s="455" t="str">
        <f t="shared" ca="1" si="24"/>
        <v>-3 + 17 =</v>
      </c>
      <c r="M103" s="455"/>
      <c r="N103" s="455"/>
      <c r="O103" s="227"/>
      <c r="R103" s="30"/>
      <c r="S103" s="30"/>
      <c r="T103" s="57"/>
      <c r="U103" s="57"/>
      <c r="V103" s="57"/>
      <c r="W103" s="57"/>
      <c r="X103" s="30"/>
      <c r="Y103" s="30"/>
      <c r="Z103" s="30"/>
      <c r="AA103" s="30"/>
      <c r="AB103" s="30"/>
      <c r="AC103" s="163"/>
      <c r="AD103" s="30"/>
      <c r="AE103" s="30"/>
      <c r="AF103" s="164"/>
      <c r="AG103" s="30"/>
      <c r="AH103" s="30"/>
      <c r="AI103" s="36"/>
      <c r="AJ103" s="30"/>
      <c r="AK103" s="30"/>
      <c r="AL103" s="30"/>
      <c r="AM103" s="30"/>
      <c r="AN103" s="30"/>
      <c r="AO103" s="30"/>
      <c r="AP103" s="30"/>
      <c r="AQ103" s="30"/>
      <c r="AR103" s="30"/>
      <c r="AS103" s="30"/>
      <c r="AT103" s="30"/>
      <c r="AU103" s="30"/>
      <c r="AV103" s="30"/>
      <c r="AW103" s="30"/>
      <c r="AX103" s="30"/>
      <c r="AY103" s="30"/>
      <c r="AZ103" s="30"/>
      <c r="BA103" s="30"/>
      <c r="BB103" s="30"/>
      <c r="BC103" s="30"/>
    </row>
    <row r="104" spans="1:55" ht="15.4" thickBot="1" x14ac:dyDescent="0.45">
      <c r="B104" s="142"/>
      <c r="C104" s="142"/>
      <c r="D104" s="142"/>
      <c r="E104" s="142"/>
      <c r="F104" s="143"/>
      <c r="G104" s="143"/>
      <c r="H104" s="173"/>
      <c r="I104" s="47"/>
      <c r="J104" s="142"/>
      <c r="K104" s="142"/>
      <c r="L104" s="142"/>
      <c r="M104" s="142"/>
      <c r="N104" s="143"/>
      <c r="O104" s="143"/>
      <c r="P104" s="143"/>
      <c r="R104" s="30"/>
      <c r="S104" s="30"/>
      <c r="T104" s="57"/>
      <c r="U104" s="57"/>
      <c r="V104" s="57"/>
      <c r="W104" s="57"/>
      <c r="X104" s="30"/>
      <c r="Y104" s="30"/>
      <c r="Z104" s="30"/>
      <c r="AA104" s="30"/>
      <c r="AB104" s="30"/>
      <c r="AC104" s="163"/>
      <c r="AD104" s="30"/>
      <c r="AE104" s="30"/>
      <c r="AF104" s="164"/>
      <c r="AG104" s="30"/>
      <c r="AH104" s="30"/>
      <c r="AI104" s="36"/>
      <c r="AJ104" s="30"/>
      <c r="AK104" s="30"/>
      <c r="AL104" s="30"/>
      <c r="AM104" s="30"/>
      <c r="AN104" s="30"/>
      <c r="AO104" s="30"/>
      <c r="AP104" s="30"/>
      <c r="AQ104" s="30"/>
      <c r="AR104" s="30"/>
      <c r="AS104" s="30"/>
      <c r="AT104" s="30"/>
      <c r="AU104" s="30"/>
      <c r="AV104" s="30"/>
      <c r="AW104" s="30"/>
      <c r="AX104" s="30"/>
      <c r="AY104" s="30"/>
      <c r="AZ104" s="30"/>
      <c r="BA104" s="30"/>
      <c r="BB104" s="30"/>
      <c r="BC104" s="30"/>
    </row>
    <row r="105" spans="1:55" ht="14.25" thickTop="1" x14ac:dyDescent="0.4">
      <c r="H105" s="31"/>
      <c r="R105" s="30"/>
      <c r="S105" s="30"/>
      <c r="T105" s="57"/>
      <c r="U105" s="57"/>
      <c r="V105" s="57"/>
      <c r="W105" s="57"/>
      <c r="X105" s="30"/>
      <c r="Y105" s="30"/>
      <c r="Z105" s="30"/>
      <c r="AA105" s="30"/>
      <c r="AB105" s="30"/>
      <c r="AC105" s="163"/>
      <c r="AD105" s="30"/>
      <c r="AE105" s="30"/>
      <c r="AF105" s="164"/>
      <c r="AG105" s="30"/>
      <c r="AH105" s="30"/>
      <c r="AI105" s="36"/>
      <c r="AJ105" s="30"/>
      <c r="AK105" s="30"/>
      <c r="AL105" s="30"/>
      <c r="AM105" s="30"/>
      <c r="AN105" s="30"/>
      <c r="AO105" s="30"/>
      <c r="AP105" s="30"/>
      <c r="AQ105" s="30"/>
      <c r="AR105" s="30"/>
      <c r="AS105" s="30"/>
      <c r="AT105" s="30"/>
      <c r="AU105" s="30"/>
      <c r="AV105" s="30"/>
      <c r="AW105" s="30"/>
      <c r="AX105" s="30"/>
      <c r="AY105" s="30"/>
      <c r="AZ105" s="30"/>
      <c r="BA105" s="30"/>
      <c r="BB105" s="30"/>
      <c r="BC105" s="30"/>
    </row>
    <row r="106" spans="1:55" s="170" customFormat="1" ht="20.65" customHeight="1" x14ac:dyDescent="0.4">
      <c r="A106" s="165"/>
      <c r="B106" s="55" t="s">
        <v>140</v>
      </c>
      <c r="C106" s="55"/>
      <c r="D106" s="30"/>
      <c r="E106" s="30"/>
      <c r="F106" s="30"/>
      <c r="G106" s="55" t="s">
        <v>12</v>
      </c>
      <c r="H106" s="167"/>
      <c r="I106" s="166"/>
      <c r="J106" s="55" t="s">
        <v>140</v>
      </c>
      <c r="K106" s="55"/>
      <c r="L106" s="30"/>
      <c r="M106" s="30"/>
      <c r="N106" s="30"/>
      <c r="O106" s="55" t="s">
        <v>12</v>
      </c>
      <c r="P106" s="165"/>
      <c r="Q106" s="165"/>
      <c r="R106" s="165"/>
      <c r="S106" s="165"/>
      <c r="T106" s="168"/>
      <c r="U106" s="168"/>
      <c r="V106" s="168"/>
      <c r="W106" s="168"/>
      <c r="X106" s="165"/>
      <c r="Y106" s="165"/>
      <c r="Z106" s="165"/>
      <c r="AA106" s="165"/>
      <c r="AB106" s="165"/>
      <c r="AC106" s="163"/>
      <c r="AD106" s="165"/>
      <c r="AE106" s="165"/>
      <c r="AF106" s="163"/>
      <c r="AG106" s="165"/>
      <c r="AH106" s="165"/>
      <c r="AI106" s="169"/>
      <c r="AJ106" s="165"/>
      <c r="AK106" s="165"/>
      <c r="AL106" s="165"/>
      <c r="AM106" s="165"/>
      <c r="AN106" s="165"/>
      <c r="AO106" s="165"/>
      <c r="AP106" s="165"/>
      <c r="AQ106" s="165"/>
      <c r="AR106" s="165"/>
      <c r="AS106" s="165"/>
      <c r="AT106" s="165"/>
      <c r="AU106" s="165"/>
      <c r="AV106" s="165"/>
      <c r="AW106" s="165"/>
      <c r="AX106" s="165"/>
      <c r="AY106" s="165"/>
      <c r="AZ106" s="165"/>
      <c r="BA106" s="165"/>
      <c r="BB106" s="165"/>
      <c r="BC106" s="165"/>
    </row>
    <row r="107" spans="1:55" ht="14.25" thickBot="1" x14ac:dyDescent="0.45">
      <c r="H107" s="31"/>
      <c r="R107" s="30"/>
      <c r="S107" s="30"/>
      <c r="T107" s="57"/>
      <c r="U107" s="57"/>
      <c r="V107" s="57"/>
      <c r="W107" s="57"/>
      <c r="X107" s="30"/>
      <c r="Y107" s="30"/>
      <c r="Z107" s="30"/>
      <c r="AA107" s="30"/>
      <c r="AB107" s="30"/>
      <c r="AC107" s="163"/>
      <c r="AD107" s="30"/>
      <c r="AE107" s="30"/>
      <c r="AF107" s="164"/>
      <c r="AG107" s="30"/>
      <c r="AH107" s="30"/>
      <c r="AI107" s="36"/>
      <c r="AJ107" s="30"/>
      <c r="AK107" s="30"/>
      <c r="AL107" s="30"/>
      <c r="AM107" s="30"/>
      <c r="AN107" s="30"/>
      <c r="AO107" s="30"/>
      <c r="AP107" s="30"/>
      <c r="AQ107" s="30"/>
      <c r="AR107" s="30"/>
      <c r="AS107" s="30"/>
      <c r="AT107" s="30"/>
      <c r="AU107" s="30"/>
      <c r="AV107" s="30"/>
      <c r="AW107" s="30"/>
      <c r="AX107" s="30"/>
      <c r="AY107" s="30"/>
      <c r="AZ107" s="30"/>
      <c r="BA107" s="30"/>
      <c r="BB107" s="30"/>
      <c r="BC107" s="30"/>
    </row>
    <row r="108" spans="1:55" ht="18" customHeight="1" x14ac:dyDescent="0.4">
      <c r="B108" s="418" t="s">
        <v>110</v>
      </c>
      <c r="C108" s="418"/>
      <c r="D108" s="418"/>
      <c r="E108" s="418"/>
      <c r="F108" s="418"/>
      <c r="G108" s="418"/>
      <c r="H108" s="171"/>
      <c r="J108" s="418" t="s">
        <v>110</v>
      </c>
      <c r="K108" s="418"/>
      <c r="L108" s="418"/>
      <c r="M108" s="418"/>
      <c r="N108" s="418"/>
      <c r="O108" s="418"/>
      <c r="P108" s="172"/>
      <c r="R108" s="30"/>
      <c r="S108" s="30"/>
      <c r="T108" s="57"/>
      <c r="U108" s="57"/>
      <c r="V108" s="57"/>
      <c r="W108" s="57"/>
      <c r="X108" s="30"/>
      <c r="Y108" s="30"/>
      <c r="Z108" s="30"/>
      <c r="AA108" s="30"/>
      <c r="AB108" s="30"/>
      <c r="AC108" s="163"/>
      <c r="AD108" s="30"/>
      <c r="AE108" s="30"/>
      <c r="AF108" s="164"/>
      <c r="AG108" s="30"/>
      <c r="AH108" s="30"/>
      <c r="AI108" s="36"/>
      <c r="AJ108" s="30"/>
      <c r="AK108" s="30"/>
      <c r="AL108" s="30"/>
      <c r="AM108" s="30"/>
      <c r="AN108" s="30"/>
      <c r="AO108" s="30"/>
      <c r="AP108" s="30"/>
      <c r="AQ108" s="30"/>
      <c r="AR108" s="30"/>
      <c r="AS108" s="30"/>
      <c r="AT108" s="30"/>
      <c r="AU108" s="30"/>
      <c r="AV108" s="30"/>
      <c r="AW108" s="30"/>
      <c r="AX108" s="30"/>
      <c r="AY108" s="30"/>
      <c r="AZ108" s="30"/>
      <c r="BA108" s="30"/>
      <c r="BB108" s="30"/>
      <c r="BC108" s="30"/>
    </row>
    <row r="109" spans="1:55" ht="18" customHeight="1" x14ac:dyDescent="0.4">
      <c r="B109" s="418"/>
      <c r="C109" s="418"/>
      <c r="D109" s="418"/>
      <c r="E109" s="418"/>
      <c r="F109" s="418"/>
      <c r="G109" s="418"/>
      <c r="H109" s="171"/>
      <c r="J109" s="418"/>
      <c r="K109" s="418"/>
      <c r="L109" s="418"/>
      <c r="M109" s="418"/>
      <c r="N109" s="418"/>
      <c r="O109" s="418"/>
      <c r="P109" s="172"/>
      <c r="R109" s="30"/>
      <c r="S109" s="30"/>
      <c r="T109" s="57"/>
      <c r="U109" s="57"/>
      <c r="V109" s="57"/>
      <c r="W109" s="57"/>
      <c r="X109" s="30"/>
      <c r="Y109" s="30"/>
      <c r="Z109" s="30"/>
      <c r="AA109" s="30"/>
      <c r="AB109" s="30"/>
      <c r="AC109" s="163"/>
      <c r="AD109" s="30"/>
      <c r="AE109" s="30"/>
      <c r="AF109" s="164"/>
      <c r="AG109" s="30"/>
      <c r="AH109" s="30"/>
      <c r="AI109" s="36"/>
      <c r="AJ109" s="30"/>
      <c r="AK109" s="30"/>
      <c r="AL109" s="30"/>
      <c r="AM109" s="30"/>
      <c r="AN109" s="30"/>
      <c r="AO109" s="30"/>
      <c r="AP109" s="30"/>
      <c r="AQ109" s="30"/>
      <c r="AR109" s="30"/>
      <c r="AS109" s="30"/>
      <c r="AT109" s="30"/>
      <c r="AU109" s="30"/>
      <c r="AV109" s="30"/>
      <c r="AW109" s="30"/>
      <c r="AX109" s="30"/>
      <c r="AY109" s="30"/>
      <c r="AZ109" s="30"/>
      <c r="BA109" s="30"/>
      <c r="BB109" s="30"/>
      <c r="BC109" s="30"/>
    </row>
    <row r="110" spans="1:55" ht="18" customHeight="1" x14ac:dyDescent="0.4">
      <c r="B110" s="418"/>
      <c r="C110" s="418"/>
      <c r="D110" s="418"/>
      <c r="E110" s="418"/>
      <c r="F110" s="418"/>
      <c r="G110" s="418"/>
      <c r="H110" s="171"/>
      <c r="J110" s="418"/>
      <c r="K110" s="418"/>
      <c r="L110" s="418"/>
      <c r="M110" s="418"/>
      <c r="N110" s="418"/>
      <c r="O110" s="418"/>
      <c r="P110" s="172"/>
      <c r="R110" s="30"/>
      <c r="S110" s="30"/>
      <c r="T110" s="57"/>
      <c r="U110" s="57"/>
      <c r="V110" s="57"/>
      <c r="W110" s="57"/>
      <c r="X110" s="30"/>
      <c r="Y110" s="30"/>
      <c r="Z110" s="30"/>
      <c r="AA110" s="30"/>
      <c r="AB110" s="30"/>
      <c r="AC110" s="163"/>
      <c r="AD110" s="30"/>
      <c r="AE110" s="30"/>
      <c r="AF110" s="164"/>
      <c r="AG110" s="30"/>
      <c r="AH110" s="30"/>
      <c r="AI110" s="36"/>
      <c r="AJ110" s="30"/>
      <c r="AK110" s="30"/>
      <c r="AL110" s="30"/>
      <c r="AM110" s="30"/>
      <c r="AN110" s="30"/>
      <c r="AO110" s="30"/>
      <c r="AP110" s="30"/>
      <c r="AQ110" s="30"/>
      <c r="AR110" s="30"/>
      <c r="AS110" s="30"/>
      <c r="AT110" s="30"/>
      <c r="AU110" s="30"/>
      <c r="AV110" s="30"/>
      <c r="AW110" s="30"/>
      <c r="AX110" s="30"/>
      <c r="AY110" s="30"/>
      <c r="AZ110" s="30"/>
      <c r="BA110" s="30"/>
      <c r="BB110" s="30"/>
      <c r="BC110" s="30"/>
    </row>
    <row r="111" spans="1:55" ht="18" customHeight="1" x14ac:dyDescent="0.4">
      <c r="B111" s="418"/>
      <c r="C111" s="418"/>
      <c r="D111" s="418"/>
      <c r="E111" s="418"/>
      <c r="F111" s="418"/>
      <c r="G111" s="418"/>
      <c r="H111" s="171"/>
      <c r="J111" s="418"/>
      <c r="K111" s="418"/>
      <c r="L111" s="418"/>
      <c r="M111" s="418"/>
      <c r="N111" s="418"/>
      <c r="O111" s="418"/>
      <c r="P111" s="172"/>
      <c r="R111" s="30"/>
      <c r="S111" s="30"/>
      <c r="T111" s="57"/>
      <c r="U111" s="57"/>
      <c r="V111" s="57"/>
      <c r="W111" s="57"/>
      <c r="X111" s="30"/>
      <c r="Y111" s="30"/>
      <c r="Z111" s="30"/>
      <c r="AA111" s="30"/>
      <c r="AB111" s="30"/>
      <c r="AC111" s="163"/>
      <c r="AD111" s="30"/>
      <c r="AE111" s="30"/>
      <c r="AF111" s="164"/>
      <c r="AG111" s="30"/>
      <c r="AH111" s="30"/>
      <c r="AI111" s="36"/>
      <c r="AJ111" s="30"/>
      <c r="AK111" s="30"/>
      <c r="AL111" s="30"/>
      <c r="AM111" s="30"/>
      <c r="AN111" s="30"/>
      <c r="AO111" s="30"/>
      <c r="AP111" s="30"/>
      <c r="AQ111" s="30"/>
      <c r="AR111" s="30"/>
      <c r="AS111" s="30"/>
      <c r="AT111" s="30"/>
      <c r="AU111" s="30"/>
      <c r="AV111" s="30"/>
      <c r="AW111" s="30"/>
      <c r="AX111" s="30"/>
      <c r="AY111" s="30"/>
      <c r="AZ111" s="30"/>
      <c r="BA111" s="30"/>
      <c r="BB111" s="30"/>
      <c r="BC111" s="30"/>
    </row>
    <row r="112" spans="1:55" x14ac:dyDescent="0.4">
      <c r="H112" s="31"/>
      <c r="R112" s="30"/>
      <c r="S112" s="30"/>
      <c r="T112" s="57"/>
      <c r="U112" s="57"/>
      <c r="V112" s="57"/>
      <c r="W112" s="57"/>
      <c r="X112" s="30"/>
      <c r="Y112" s="30"/>
      <c r="Z112" s="30"/>
      <c r="AA112" s="30"/>
      <c r="AB112" s="30"/>
      <c r="AC112" s="163"/>
      <c r="AD112" s="30"/>
      <c r="AE112" s="30"/>
      <c r="AF112" s="164"/>
      <c r="AG112" s="30"/>
      <c r="AH112" s="30"/>
      <c r="AI112" s="36"/>
      <c r="AJ112" s="30"/>
      <c r="AK112" s="30"/>
      <c r="AL112" s="30"/>
      <c r="AM112" s="30"/>
      <c r="AN112" s="30"/>
      <c r="AO112" s="30"/>
      <c r="AP112" s="30"/>
      <c r="AQ112" s="30"/>
      <c r="AR112" s="30"/>
      <c r="AS112" s="30"/>
      <c r="AT112" s="30"/>
      <c r="AU112" s="30"/>
      <c r="AV112" s="30"/>
      <c r="AW112" s="30"/>
      <c r="AX112" s="30"/>
      <c r="AY112" s="30"/>
      <c r="AZ112" s="30"/>
      <c r="BA112" s="30"/>
      <c r="BB112" s="30"/>
      <c r="BC112" s="30"/>
    </row>
    <row r="113" spans="2:55" ht="14.25" thickBot="1" x14ac:dyDescent="0.45">
      <c r="H113" s="31"/>
      <c r="R113" s="30"/>
      <c r="S113" s="30"/>
      <c r="T113" s="57"/>
      <c r="U113" s="57"/>
      <c r="V113" s="57"/>
      <c r="W113" s="57"/>
      <c r="X113" s="30"/>
      <c r="Y113" s="30"/>
      <c r="Z113" s="30"/>
      <c r="AA113" s="30"/>
      <c r="AB113" s="30"/>
      <c r="AC113" s="163"/>
      <c r="AD113" s="30"/>
      <c r="AE113" s="30"/>
      <c r="AF113" s="164"/>
      <c r="AG113" s="30"/>
      <c r="AH113" s="30"/>
      <c r="AI113" s="36"/>
      <c r="AJ113" s="30"/>
      <c r="AK113" s="30"/>
      <c r="AL113" s="30"/>
      <c r="AM113" s="30"/>
      <c r="AN113" s="30"/>
      <c r="AO113" s="30"/>
      <c r="AP113" s="30"/>
      <c r="AQ113" s="30"/>
      <c r="AR113" s="30"/>
      <c r="AS113" s="30"/>
      <c r="AT113" s="30"/>
      <c r="AU113" s="30"/>
      <c r="AV113" s="30"/>
      <c r="AW113" s="30"/>
      <c r="AX113" s="30"/>
      <c r="AY113" s="30"/>
      <c r="AZ113" s="30"/>
      <c r="BA113" s="30"/>
      <c r="BB113" s="30"/>
      <c r="BC113" s="30"/>
    </row>
    <row r="114" spans="2:55" ht="28.05" customHeight="1" x14ac:dyDescent="0.4">
      <c r="B114" s="458" t="str">
        <f t="shared" ref="B114:B133" ca="1" si="25">CONCATENATE("opération n° ",CELL("ligne",B114)-113)</f>
        <v>opération n° 1</v>
      </c>
      <c r="C114" s="459"/>
      <c r="D114" s="460" t="str">
        <f ca="1">VLOOKUP(INT(Z23),$AS$5:$AV$44,3)</f>
        <v>-5 - ( -2) =</v>
      </c>
      <c r="E114" s="460"/>
      <c r="F114" s="460"/>
      <c r="G114" s="222"/>
      <c r="H114" s="174"/>
      <c r="I114" s="36"/>
      <c r="J114" s="461" t="str">
        <f t="shared" ref="J114:J133" ca="1" si="26">CONCATENATE("opération n° ",CELL("ligne",J114)-113)</f>
        <v>opération n° 1</v>
      </c>
      <c r="K114" s="462"/>
      <c r="L114" s="460" t="str">
        <f ca="1">VLOOKUP(INT(Z23),$AS$5:$AV$44,3)</f>
        <v>-5 - ( -2) =</v>
      </c>
      <c r="M114" s="460"/>
      <c r="N114" s="460"/>
      <c r="O114" s="219"/>
      <c r="P114" s="175"/>
      <c r="R114" s="30"/>
      <c r="S114" s="30"/>
      <c r="T114" s="57"/>
      <c r="U114" s="57"/>
      <c r="V114" s="57"/>
      <c r="W114" s="57"/>
      <c r="X114" s="30"/>
      <c r="Y114" s="30"/>
      <c r="Z114" s="30"/>
      <c r="AA114" s="30"/>
      <c r="AB114" s="30"/>
      <c r="AC114" s="163"/>
      <c r="AD114" s="30"/>
      <c r="AE114" s="30"/>
      <c r="AF114" s="164"/>
      <c r="AG114" s="30"/>
      <c r="AH114" s="30"/>
      <c r="AI114" s="36"/>
      <c r="AJ114" s="30"/>
      <c r="AK114" s="30"/>
      <c r="AL114" s="30"/>
      <c r="AM114" s="30"/>
      <c r="AN114" s="30"/>
      <c r="AO114" s="30"/>
      <c r="AP114" s="30"/>
      <c r="AQ114" s="30"/>
      <c r="AR114" s="30"/>
      <c r="AS114" s="30"/>
      <c r="AT114" s="30"/>
      <c r="AU114" s="30"/>
      <c r="AV114" s="30"/>
      <c r="AW114" s="30"/>
      <c r="AX114" s="30"/>
      <c r="AY114" s="30"/>
      <c r="AZ114" s="30"/>
      <c r="BA114" s="30"/>
      <c r="BB114" s="30"/>
      <c r="BC114" s="30"/>
    </row>
    <row r="115" spans="2:55" ht="28.05" customHeight="1" x14ac:dyDescent="0.4">
      <c r="B115" s="448" t="str">
        <f t="shared" ca="1" si="25"/>
        <v>opération n° 2</v>
      </c>
      <c r="C115" s="449"/>
      <c r="D115" s="450" t="str">
        <f t="shared" ref="D115:D133" ca="1" si="27">VLOOKUP(INT(Z24),$AS$5:$AV$44,3)</f>
        <v>-1 - 8 =</v>
      </c>
      <c r="E115" s="450"/>
      <c r="F115" s="450"/>
      <c r="G115" s="223"/>
      <c r="H115" s="174"/>
      <c r="I115" s="36"/>
      <c r="J115" s="451" t="str">
        <f t="shared" ca="1" si="26"/>
        <v>opération n° 2</v>
      </c>
      <c r="K115" s="452"/>
      <c r="L115" s="450" t="str">
        <f t="shared" ref="L115:L133" ca="1" si="28">VLOOKUP(INT(Z24),$AS$5:$AV$44,3)</f>
        <v>-1 - 8 =</v>
      </c>
      <c r="M115" s="450"/>
      <c r="N115" s="450"/>
      <c r="O115" s="220"/>
      <c r="P115" s="175"/>
      <c r="R115" s="30"/>
      <c r="S115" s="30"/>
      <c r="T115" s="57"/>
      <c r="U115" s="57"/>
      <c r="V115" s="57"/>
      <c r="W115" s="57"/>
      <c r="X115" s="30"/>
      <c r="Y115" s="30"/>
      <c r="Z115" s="30"/>
      <c r="AA115" s="30"/>
      <c r="AB115" s="30"/>
      <c r="AC115" s="163"/>
      <c r="AD115" s="30"/>
      <c r="AE115" s="30"/>
      <c r="AF115" s="164"/>
      <c r="AG115" s="30"/>
      <c r="AH115" s="30"/>
      <c r="AI115" s="36"/>
      <c r="AJ115" s="30"/>
      <c r="AK115" s="30"/>
      <c r="AL115" s="30"/>
      <c r="AM115" s="30"/>
      <c r="AN115" s="30"/>
      <c r="AO115" s="30"/>
      <c r="AP115" s="30"/>
      <c r="AQ115" s="30"/>
      <c r="AR115" s="30"/>
      <c r="AS115" s="30"/>
      <c r="AT115" s="30"/>
      <c r="AU115" s="30"/>
      <c r="AV115" s="30"/>
      <c r="AW115" s="30"/>
      <c r="AX115" s="30"/>
      <c r="AY115" s="30"/>
      <c r="AZ115" s="30"/>
      <c r="BA115" s="30"/>
      <c r="BB115" s="30"/>
      <c r="BC115" s="30"/>
    </row>
    <row r="116" spans="2:55" ht="28.05" customHeight="1" x14ac:dyDescent="0.4">
      <c r="B116" s="448" t="str">
        <f t="shared" ca="1" si="25"/>
        <v>opération n° 3</v>
      </c>
      <c r="C116" s="449"/>
      <c r="D116" s="450" t="str">
        <f t="shared" ca="1" si="27"/>
        <v>-18 + 18 =</v>
      </c>
      <c r="E116" s="450"/>
      <c r="F116" s="450"/>
      <c r="G116" s="223"/>
      <c r="H116" s="174"/>
      <c r="I116" s="36"/>
      <c r="J116" s="451" t="str">
        <f t="shared" ca="1" si="26"/>
        <v>opération n° 3</v>
      </c>
      <c r="K116" s="452"/>
      <c r="L116" s="450" t="str">
        <f t="shared" ca="1" si="28"/>
        <v>-18 + 18 =</v>
      </c>
      <c r="M116" s="450"/>
      <c r="N116" s="450"/>
      <c r="O116" s="220"/>
      <c r="P116" s="175"/>
      <c r="R116" s="30"/>
      <c r="S116" s="30"/>
      <c r="T116" s="57"/>
      <c r="U116" s="57"/>
      <c r="V116" s="57"/>
      <c r="W116" s="57"/>
      <c r="X116" s="30"/>
      <c r="Y116" s="30"/>
      <c r="Z116" s="30"/>
      <c r="AA116" s="30"/>
      <c r="AB116" s="30"/>
      <c r="AC116" s="163"/>
      <c r="AD116" s="30"/>
      <c r="AE116" s="30"/>
      <c r="AF116" s="164"/>
      <c r="AG116" s="30"/>
      <c r="AH116" s="30"/>
      <c r="AI116" s="36"/>
      <c r="AJ116" s="30"/>
      <c r="AK116" s="30"/>
      <c r="AL116" s="30"/>
      <c r="AM116" s="30"/>
      <c r="AN116" s="30"/>
      <c r="AO116" s="30"/>
      <c r="AP116" s="30"/>
      <c r="AQ116" s="30"/>
      <c r="AR116" s="30"/>
      <c r="AS116" s="30"/>
      <c r="AT116" s="30"/>
      <c r="AU116" s="30"/>
      <c r="AV116" s="30"/>
      <c r="AW116" s="30"/>
      <c r="AX116" s="30"/>
      <c r="AY116" s="30"/>
      <c r="AZ116" s="30"/>
      <c r="BA116" s="30"/>
      <c r="BB116" s="30"/>
      <c r="BC116" s="30"/>
    </row>
    <row r="117" spans="2:55" ht="28.05" customHeight="1" x14ac:dyDescent="0.4">
      <c r="B117" s="448" t="str">
        <f t="shared" ca="1" si="25"/>
        <v>opération n° 4</v>
      </c>
      <c r="C117" s="449"/>
      <c r="D117" s="450" t="str">
        <f t="shared" ca="1" si="27"/>
        <v>18 - ( -16) =</v>
      </c>
      <c r="E117" s="450"/>
      <c r="F117" s="450"/>
      <c r="G117" s="223"/>
      <c r="H117" s="174"/>
      <c r="I117" s="36"/>
      <c r="J117" s="451" t="str">
        <f t="shared" ca="1" si="26"/>
        <v>opération n° 4</v>
      </c>
      <c r="K117" s="452"/>
      <c r="L117" s="450" t="str">
        <f t="shared" ca="1" si="28"/>
        <v>18 - ( -16) =</v>
      </c>
      <c r="M117" s="450"/>
      <c r="N117" s="450"/>
      <c r="O117" s="220"/>
      <c r="P117" s="175"/>
      <c r="R117" s="30"/>
      <c r="S117" s="30"/>
      <c r="T117" s="57"/>
      <c r="U117" s="57"/>
      <c r="V117" s="57"/>
      <c r="W117" s="57"/>
      <c r="X117" s="30"/>
      <c r="Y117" s="30"/>
      <c r="Z117" s="30"/>
      <c r="AA117" s="30"/>
      <c r="AB117" s="30"/>
      <c r="AC117" s="163"/>
      <c r="AD117" s="30"/>
      <c r="AE117" s="30"/>
      <c r="AF117" s="164"/>
      <c r="AG117" s="30"/>
      <c r="AH117" s="30"/>
      <c r="AI117" s="36"/>
      <c r="AJ117" s="30"/>
      <c r="AK117" s="30"/>
      <c r="AL117" s="30"/>
      <c r="AM117" s="30"/>
      <c r="AN117" s="30"/>
      <c r="AO117" s="30"/>
      <c r="AP117" s="30"/>
      <c r="AQ117" s="30"/>
      <c r="AR117" s="30"/>
      <c r="AS117" s="30"/>
      <c r="AT117" s="30"/>
      <c r="AU117" s="30"/>
      <c r="AV117" s="30"/>
      <c r="AW117" s="30"/>
      <c r="AX117" s="30"/>
      <c r="AY117" s="30"/>
      <c r="AZ117" s="30"/>
      <c r="BA117" s="30"/>
      <c r="BB117" s="30"/>
      <c r="BC117" s="30"/>
    </row>
    <row r="118" spans="2:55" ht="28.05" customHeight="1" x14ac:dyDescent="0.4">
      <c r="B118" s="448" t="str">
        <f t="shared" ca="1" si="25"/>
        <v>opération n° 5</v>
      </c>
      <c r="C118" s="449"/>
      <c r="D118" s="450" t="str">
        <f t="shared" ca="1" si="27"/>
        <v>-20 - 15 =</v>
      </c>
      <c r="E118" s="450"/>
      <c r="F118" s="450"/>
      <c r="G118" s="223"/>
      <c r="H118" s="174"/>
      <c r="I118" s="36"/>
      <c r="J118" s="451" t="str">
        <f t="shared" ca="1" si="26"/>
        <v>opération n° 5</v>
      </c>
      <c r="K118" s="452"/>
      <c r="L118" s="450" t="str">
        <f t="shared" ca="1" si="28"/>
        <v>-20 - 15 =</v>
      </c>
      <c r="M118" s="450"/>
      <c r="N118" s="450"/>
      <c r="O118" s="220"/>
      <c r="P118" s="175"/>
      <c r="R118" s="30"/>
      <c r="S118" s="30"/>
      <c r="T118" s="57"/>
      <c r="U118" s="57"/>
      <c r="V118" s="57"/>
      <c r="W118" s="57"/>
      <c r="X118" s="30"/>
      <c r="Y118" s="30"/>
      <c r="Z118" s="30"/>
      <c r="AA118" s="30"/>
      <c r="AB118" s="30"/>
      <c r="AC118" s="163"/>
      <c r="AD118" s="30"/>
      <c r="AE118" s="30"/>
      <c r="AF118" s="164"/>
      <c r="AG118" s="30"/>
      <c r="AH118" s="30"/>
      <c r="AI118" s="36"/>
      <c r="AJ118" s="30"/>
      <c r="AK118" s="30"/>
      <c r="AL118" s="30"/>
      <c r="AM118" s="30"/>
      <c r="AN118" s="30"/>
      <c r="AO118" s="30"/>
      <c r="AP118" s="30"/>
      <c r="AQ118" s="30"/>
      <c r="AR118" s="30"/>
      <c r="AS118" s="30"/>
      <c r="AT118" s="30"/>
      <c r="AU118" s="30"/>
      <c r="AV118" s="30"/>
      <c r="AW118" s="30"/>
      <c r="AX118" s="30"/>
      <c r="AY118" s="30"/>
      <c r="AZ118" s="30"/>
      <c r="BA118" s="30"/>
      <c r="BB118" s="30"/>
      <c r="BC118" s="30"/>
    </row>
    <row r="119" spans="2:55" ht="28.05" customHeight="1" x14ac:dyDescent="0.4">
      <c r="B119" s="448" t="str">
        <f t="shared" ca="1" si="25"/>
        <v>opération n° 6</v>
      </c>
      <c r="C119" s="449"/>
      <c r="D119" s="450" t="str">
        <f t="shared" ca="1" si="27"/>
        <v>3 - 2 =</v>
      </c>
      <c r="E119" s="450"/>
      <c r="F119" s="450"/>
      <c r="G119" s="223"/>
      <c r="H119" s="174"/>
      <c r="I119" s="36"/>
      <c r="J119" s="451" t="str">
        <f t="shared" ca="1" si="26"/>
        <v>opération n° 6</v>
      </c>
      <c r="K119" s="452"/>
      <c r="L119" s="450" t="str">
        <f t="shared" ca="1" si="28"/>
        <v>3 - 2 =</v>
      </c>
      <c r="M119" s="450"/>
      <c r="N119" s="450"/>
      <c r="O119" s="220"/>
      <c r="P119" s="175"/>
      <c r="R119" s="30"/>
      <c r="S119" s="30"/>
      <c r="T119" s="57"/>
      <c r="U119" s="57"/>
      <c r="V119" s="57"/>
      <c r="W119" s="57"/>
      <c r="X119" s="30"/>
      <c r="Y119" s="30"/>
      <c r="Z119" s="30"/>
      <c r="AA119" s="30"/>
      <c r="AB119" s="30"/>
      <c r="AC119" s="163"/>
      <c r="AD119" s="30"/>
      <c r="AE119" s="30"/>
      <c r="AF119" s="164"/>
      <c r="AG119" s="30"/>
      <c r="AH119" s="30"/>
      <c r="AI119" s="36"/>
      <c r="AJ119" s="30"/>
      <c r="AK119" s="30"/>
      <c r="AL119" s="30"/>
      <c r="AM119" s="30"/>
      <c r="AN119" s="30"/>
      <c r="AO119" s="30"/>
      <c r="AP119" s="30"/>
      <c r="AQ119" s="30"/>
      <c r="AR119" s="30"/>
      <c r="AS119" s="30"/>
      <c r="AT119" s="30"/>
      <c r="AU119" s="30"/>
      <c r="AV119" s="30"/>
      <c r="AW119" s="30"/>
      <c r="AX119" s="30"/>
      <c r="AY119" s="30"/>
      <c r="AZ119" s="30"/>
      <c r="BA119" s="30"/>
      <c r="BB119" s="30"/>
      <c r="BC119" s="30"/>
    </row>
    <row r="120" spans="2:55" ht="28.05" customHeight="1" x14ac:dyDescent="0.4">
      <c r="B120" s="448" t="str">
        <f t="shared" ca="1" si="25"/>
        <v>opération n° 7</v>
      </c>
      <c r="C120" s="449"/>
      <c r="D120" s="450" t="str">
        <f t="shared" ca="1" si="27"/>
        <v>-17 + 12 =</v>
      </c>
      <c r="E120" s="450"/>
      <c r="F120" s="450"/>
      <c r="G120" s="223"/>
      <c r="H120" s="174"/>
      <c r="I120" s="36"/>
      <c r="J120" s="451" t="str">
        <f t="shared" ca="1" si="26"/>
        <v>opération n° 7</v>
      </c>
      <c r="K120" s="452"/>
      <c r="L120" s="450" t="str">
        <f t="shared" ca="1" si="28"/>
        <v>-17 + 12 =</v>
      </c>
      <c r="M120" s="450"/>
      <c r="N120" s="450"/>
      <c r="O120" s="220"/>
      <c r="P120" s="175"/>
      <c r="R120" s="30"/>
      <c r="S120" s="30"/>
      <c r="T120" s="57"/>
      <c r="U120" s="57"/>
      <c r="V120" s="57"/>
      <c r="W120" s="57"/>
      <c r="X120" s="30"/>
      <c r="Y120" s="30"/>
      <c r="Z120" s="30"/>
      <c r="AA120" s="30"/>
      <c r="AB120" s="30"/>
      <c r="AC120" s="163"/>
      <c r="AD120" s="30"/>
      <c r="AE120" s="30"/>
      <c r="AF120" s="164"/>
      <c r="AG120" s="30"/>
      <c r="AH120" s="30"/>
      <c r="AI120" s="36"/>
      <c r="AJ120" s="30"/>
      <c r="AK120" s="30"/>
      <c r="AL120" s="30"/>
      <c r="AM120" s="30"/>
      <c r="AN120" s="30"/>
      <c r="AO120" s="30"/>
      <c r="AP120" s="30"/>
      <c r="AQ120" s="30"/>
      <c r="AR120" s="30"/>
      <c r="AS120" s="30"/>
      <c r="AT120" s="30"/>
      <c r="AU120" s="30"/>
      <c r="AV120" s="30"/>
      <c r="AW120" s="30"/>
      <c r="AX120" s="30"/>
      <c r="AY120" s="30"/>
      <c r="AZ120" s="30"/>
      <c r="BA120" s="30"/>
      <c r="BB120" s="30"/>
      <c r="BC120" s="30"/>
    </row>
    <row r="121" spans="2:55" ht="28.05" customHeight="1" x14ac:dyDescent="0.4">
      <c r="B121" s="448" t="str">
        <f t="shared" ca="1" si="25"/>
        <v>opération n° 8</v>
      </c>
      <c r="C121" s="449"/>
      <c r="D121" s="450" t="str">
        <f t="shared" ca="1" si="27"/>
        <v>-11 - ( -14) =</v>
      </c>
      <c r="E121" s="450"/>
      <c r="F121" s="450"/>
      <c r="G121" s="223"/>
      <c r="H121" s="174"/>
      <c r="I121" s="36"/>
      <c r="J121" s="451" t="str">
        <f t="shared" ca="1" si="26"/>
        <v>opération n° 8</v>
      </c>
      <c r="K121" s="452"/>
      <c r="L121" s="450" t="str">
        <f t="shared" ca="1" si="28"/>
        <v>-11 - ( -14) =</v>
      </c>
      <c r="M121" s="450"/>
      <c r="N121" s="450"/>
      <c r="O121" s="220"/>
      <c r="P121" s="175"/>
      <c r="R121" s="30"/>
      <c r="S121" s="30"/>
      <c r="T121" s="57"/>
      <c r="U121" s="57"/>
      <c r="V121" s="57"/>
      <c r="W121" s="57"/>
      <c r="X121" s="30"/>
      <c r="Y121" s="30"/>
      <c r="Z121" s="30"/>
      <c r="AA121" s="30"/>
      <c r="AB121" s="30"/>
      <c r="AC121" s="163"/>
      <c r="AD121" s="30"/>
      <c r="AE121" s="30"/>
      <c r="AF121" s="164"/>
      <c r="AG121" s="30"/>
      <c r="AH121" s="30"/>
      <c r="AI121" s="36"/>
      <c r="AJ121" s="30"/>
      <c r="AK121" s="30"/>
      <c r="AL121" s="30"/>
      <c r="AM121" s="30"/>
      <c r="AN121" s="30"/>
      <c r="AO121" s="30"/>
      <c r="AP121" s="30"/>
      <c r="AQ121" s="30"/>
      <c r="AR121" s="30"/>
      <c r="AS121" s="30"/>
      <c r="AT121" s="30"/>
      <c r="AU121" s="30"/>
      <c r="AV121" s="30"/>
      <c r="AW121" s="30"/>
      <c r="AX121" s="30"/>
      <c r="AY121" s="30"/>
      <c r="AZ121" s="30"/>
      <c r="BA121" s="30"/>
      <c r="BB121" s="30"/>
      <c r="BC121" s="30"/>
    </row>
    <row r="122" spans="2:55" ht="28.05" customHeight="1" x14ac:dyDescent="0.4">
      <c r="B122" s="448" t="str">
        <f t="shared" ca="1" si="25"/>
        <v>opération n° 9</v>
      </c>
      <c r="C122" s="449"/>
      <c r="D122" s="450" t="str">
        <f t="shared" ca="1" si="27"/>
        <v>-12 - 17 =</v>
      </c>
      <c r="E122" s="450"/>
      <c r="F122" s="450"/>
      <c r="G122" s="223"/>
      <c r="H122" s="174"/>
      <c r="I122" s="36"/>
      <c r="J122" s="451" t="str">
        <f t="shared" ca="1" si="26"/>
        <v>opération n° 9</v>
      </c>
      <c r="K122" s="452"/>
      <c r="L122" s="450" t="str">
        <f t="shared" ca="1" si="28"/>
        <v>-12 - 17 =</v>
      </c>
      <c r="M122" s="450"/>
      <c r="N122" s="450"/>
      <c r="O122" s="220"/>
      <c r="P122" s="175"/>
      <c r="R122" s="30"/>
      <c r="S122" s="30"/>
      <c r="T122" s="57"/>
      <c r="U122" s="57"/>
      <c r="V122" s="57"/>
      <c r="W122" s="57"/>
      <c r="X122" s="30"/>
      <c r="Y122" s="30"/>
      <c r="Z122" s="30"/>
      <c r="AA122" s="30"/>
      <c r="AB122" s="30"/>
      <c r="AC122" s="163"/>
      <c r="AD122" s="30"/>
      <c r="AE122" s="30"/>
      <c r="AF122" s="164"/>
      <c r="AG122" s="30"/>
      <c r="AH122" s="30"/>
      <c r="AI122" s="36"/>
      <c r="AJ122" s="30"/>
      <c r="AK122" s="30"/>
      <c r="AL122" s="30"/>
      <c r="AM122" s="30"/>
      <c r="AN122" s="30"/>
      <c r="AO122" s="30"/>
      <c r="AP122" s="30"/>
      <c r="AQ122" s="30"/>
      <c r="AR122" s="30"/>
      <c r="AS122" s="30"/>
      <c r="AT122" s="30"/>
      <c r="AU122" s="30"/>
      <c r="AV122" s="30"/>
      <c r="AW122" s="30"/>
      <c r="AX122" s="30"/>
      <c r="AY122" s="30"/>
      <c r="AZ122" s="30"/>
      <c r="BA122" s="30"/>
      <c r="BB122" s="30"/>
      <c r="BC122" s="30"/>
    </row>
    <row r="123" spans="2:55" ht="28.05" customHeight="1" x14ac:dyDescent="0.4">
      <c r="B123" s="448" t="str">
        <f t="shared" ca="1" si="25"/>
        <v>opération n° 10</v>
      </c>
      <c r="C123" s="449"/>
      <c r="D123" s="450" t="str">
        <f t="shared" ca="1" si="27"/>
        <v>18 + 18 =</v>
      </c>
      <c r="E123" s="450"/>
      <c r="F123" s="450"/>
      <c r="G123" s="223"/>
      <c r="H123" s="174"/>
      <c r="I123" s="36"/>
      <c r="J123" s="451" t="str">
        <f t="shared" ca="1" si="26"/>
        <v>opération n° 10</v>
      </c>
      <c r="K123" s="452"/>
      <c r="L123" s="450" t="str">
        <f t="shared" ca="1" si="28"/>
        <v>18 + 18 =</v>
      </c>
      <c r="M123" s="450"/>
      <c r="N123" s="450"/>
      <c r="O123" s="220"/>
      <c r="P123" s="175"/>
      <c r="R123" s="30"/>
      <c r="S123" s="30"/>
      <c r="T123" s="57"/>
      <c r="U123" s="57"/>
      <c r="V123" s="57"/>
      <c r="W123" s="57"/>
      <c r="X123" s="30"/>
      <c r="Y123" s="30"/>
      <c r="Z123" s="30"/>
      <c r="AA123" s="30"/>
      <c r="AB123" s="30"/>
      <c r="AC123" s="163"/>
      <c r="AD123" s="30"/>
      <c r="AE123" s="30"/>
      <c r="AF123" s="164"/>
      <c r="AG123" s="30"/>
      <c r="AH123" s="30"/>
      <c r="AI123" s="36"/>
      <c r="AJ123" s="30"/>
      <c r="AK123" s="30"/>
      <c r="AL123" s="30"/>
      <c r="AM123" s="30"/>
      <c r="AN123" s="30"/>
      <c r="AO123" s="30"/>
      <c r="AP123" s="30"/>
      <c r="AQ123" s="30"/>
      <c r="AR123" s="30"/>
      <c r="AS123" s="30"/>
      <c r="AT123" s="30"/>
      <c r="AU123" s="30"/>
      <c r="AV123" s="30"/>
      <c r="AW123" s="30"/>
      <c r="AX123" s="30"/>
      <c r="AY123" s="30"/>
      <c r="AZ123" s="30"/>
      <c r="BA123" s="30"/>
      <c r="BB123" s="30"/>
      <c r="BC123" s="30"/>
    </row>
    <row r="124" spans="2:55" ht="28.05" customHeight="1" x14ac:dyDescent="0.4">
      <c r="B124" s="448" t="str">
        <f t="shared" ca="1" si="25"/>
        <v>opération n° 11</v>
      </c>
      <c r="C124" s="449"/>
      <c r="D124" s="450" t="str">
        <f t="shared" ca="1" si="27"/>
        <v>-9 + 17 =</v>
      </c>
      <c r="E124" s="450"/>
      <c r="F124" s="450"/>
      <c r="G124" s="223"/>
      <c r="H124" s="174"/>
      <c r="I124" s="36"/>
      <c r="J124" s="451" t="str">
        <f t="shared" ca="1" si="26"/>
        <v>opération n° 11</v>
      </c>
      <c r="K124" s="452"/>
      <c r="L124" s="450" t="str">
        <f t="shared" ca="1" si="28"/>
        <v>-9 + 17 =</v>
      </c>
      <c r="M124" s="450"/>
      <c r="N124" s="450"/>
      <c r="O124" s="220"/>
      <c r="P124" s="175"/>
      <c r="R124" s="30"/>
      <c r="S124" s="30"/>
      <c r="T124" s="57"/>
      <c r="U124" s="57"/>
      <c r="V124" s="57"/>
      <c r="W124" s="57"/>
      <c r="X124" s="30"/>
      <c r="Y124" s="30"/>
      <c r="Z124" s="30"/>
      <c r="AA124" s="30"/>
      <c r="AB124" s="30"/>
      <c r="AC124" s="163"/>
      <c r="AD124" s="30"/>
      <c r="AE124" s="30"/>
      <c r="AF124" s="164"/>
      <c r="AG124" s="30"/>
      <c r="AH124" s="30"/>
      <c r="AI124" s="36"/>
      <c r="AJ124" s="30"/>
      <c r="AK124" s="30"/>
      <c r="AL124" s="30"/>
      <c r="AM124" s="30"/>
      <c r="AN124" s="30"/>
      <c r="AO124" s="30"/>
      <c r="AP124" s="30"/>
      <c r="AQ124" s="30"/>
      <c r="AR124" s="30"/>
      <c r="AS124" s="30"/>
      <c r="AT124" s="30"/>
      <c r="AU124" s="30"/>
      <c r="AV124" s="30"/>
      <c r="AW124" s="30"/>
      <c r="AX124" s="30"/>
      <c r="AY124" s="30"/>
      <c r="AZ124" s="30"/>
      <c r="BA124" s="30"/>
      <c r="BB124" s="30"/>
      <c r="BC124" s="30"/>
    </row>
    <row r="125" spans="2:55" ht="28.05" customHeight="1" x14ac:dyDescent="0.4">
      <c r="B125" s="448" t="str">
        <f t="shared" ca="1" si="25"/>
        <v>opération n° 12</v>
      </c>
      <c r="C125" s="449"/>
      <c r="D125" s="450" t="str">
        <f t="shared" ca="1" si="27"/>
        <v>-6 + ( -17) =</v>
      </c>
      <c r="E125" s="450"/>
      <c r="F125" s="450"/>
      <c r="G125" s="223"/>
      <c r="H125" s="174"/>
      <c r="I125" s="36"/>
      <c r="J125" s="451" t="str">
        <f t="shared" ca="1" si="26"/>
        <v>opération n° 12</v>
      </c>
      <c r="K125" s="452"/>
      <c r="L125" s="450" t="str">
        <f t="shared" ca="1" si="28"/>
        <v>-6 + ( -17) =</v>
      </c>
      <c r="M125" s="450"/>
      <c r="N125" s="450"/>
      <c r="O125" s="220"/>
      <c r="P125" s="175"/>
      <c r="R125" s="30"/>
      <c r="S125" s="30"/>
      <c r="T125" s="57"/>
      <c r="U125" s="57"/>
      <c r="V125" s="57"/>
      <c r="W125" s="57"/>
      <c r="X125" s="30"/>
      <c r="Y125" s="30"/>
      <c r="Z125" s="30"/>
      <c r="AA125" s="30"/>
      <c r="AB125" s="30"/>
      <c r="AC125" s="163"/>
      <c r="AD125" s="30"/>
      <c r="AE125" s="30"/>
      <c r="AF125" s="164"/>
      <c r="AG125" s="30"/>
      <c r="AH125" s="30"/>
      <c r="AI125" s="36"/>
      <c r="AJ125" s="30"/>
      <c r="AK125" s="30"/>
      <c r="AL125" s="30"/>
      <c r="AM125" s="30"/>
      <c r="AN125" s="30"/>
      <c r="AO125" s="30"/>
      <c r="AP125" s="30"/>
      <c r="AQ125" s="30"/>
      <c r="AR125" s="30"/>
      <c r="AS125" s="30"/>
      <c r="AT125" s="30"/>
      <c r="AU125" s="30"/>
      <c r="AV125" s="30"/>
      <c r="AW125" s="30"/>
      <c r="AX125" s="30"/>
      <c r="AY125" s="30"/>
      <c r="AZ125" s="30"/>
      <c r="BA125" s="30"/>
      <c r="BB125" s="30"/>
      <c r="BC125" s="30"/>
    </row>
    <row r="126" spans="2:55" ht="28.05" customHeight="1" x14ac:dyDescent="0.4">
      <c r="B126" s="448" t="str">
        <f t="shared" ca="1" si="25"/>
        <v>opération n° 13</v>
      </c>
      <c r="C126" s="449"/>
      <c r="D126" s="450" t="str">
        <f t="shared" ca="1" si="27"/>
        <v>16 - 18 =</v>
      </c>
      <c r="E126" s="450"/>
      <c r="F126" s="450"/>
      <c r="G126" s="223"/>
      <c r="H126" s="174"/>
      <c r="I126" s="36"/>
      <c r="J126" s="451" t="str">
        <f t="shared" ca="1" si="26"/>
        <v>opération n° 13</v>
      </c>
      <c r="K126" s="452"/>
      <c r="L126" s="450" t="str">
        <f t="shared" ca="1" si="28"/>
        <v>16 - 18 =</v>
      </c>
      <c r="M126" s="450"/>
      <c r="N126" s="450"/>
      <c r="O126" s="220"/>
      <c r="P126" s="175"/>
      <c r="R126" s="30"/>
      <c r="S126" s="30"/>
      <c r="T126" s="57"/>
      <c r="U126" s="57"/>
      <c r="V126" s="57"/>
      <c r="W126" s="57"/>
      <c r="X126" s="30"/>
      <c r="Y126" s="30"/>
      <c r="Z126" s="30"/>
      <c r="AA126" s="30"/>
      <c r="AB126" s="30"/>
      <c r="AC126" s="163"/>
      <c r="AD126" s="30"/>
      <c r="AE126" s="30"/>
      <c r="AF126" s="164"/>
      <c r="AG126" s="30"/>
      <c r="AH126" s="30"/>
      <c r="AI126" s="36"/>
      <c r="AJ126" s="30"/>
      <c r="AK126" s="30"/>
      <c r="AL126" s="30"/>
      <c r="AM126" s="30"/>
      <c r="AN126" s="30"/>
      <c r="AO126" s="30"/>
      <c r="AP126" s="30"/>
      <c r="AQ126" s="30"/>
      <c r="AR126" s="30"/>
      <c r="AS126" s="30"/>
      <c r="AT126" s="30"/>
      <c r="AU126" s="30"/>
      <c r="AV126" s="30"/>
      <c r="AW126" s="30"/>
      <c r="AX126" s="30"/>
      <c r="AY126" s="30"/>
      <c r="AZ126" s="30"/>
      <c r="BA126" s="30"/>
      <c r="BB126" s="30"/>
      <c r="BC126" s="30"/>
    </row>
    <row r="127" spans="2:55" ht="28.05" customHeight="1" x14ac:dyDescent="0.4">
      <c r="B127" s="448" t="str">
        <f t="shared" ca="1" si="25"/>
        <v>opération n° 14</v>
      </c>
      <c r="C127" s="449"/>
      <c r="D127" s="450" t="str">
        <f t="shared" ca="1" si="27"/>
        <v>-5 + ( -5) =</v>
      </c>
      <c r="E127" s="450"/>
      <c r="F127" s="450"/>
      <c r="G127" s="223"/>
      <c r="H127" s="174"/>
      <c r="I127" s="36"/>
      <c r="J127" s="451" t="str">
        <f t="shared" ca="1" si="26"/>
        <v>opération n° 14</v>
      </c>
      <c r="K127" s="452"/>
      <c r="L127" s="450" t="str">
        <f t="shared" ca="1" si="28"/>
        <v>-5 + ( -5) =</v>
      </c>
      <c r="M127" s="450"/>
      <c r="N127" s="450"/>
      <c r="O127" s="220"/>
      <c r="P127" s="175"/>
      <c r="R127" s="30"/>
      <c r="S127" s="30"/>
      <c r="T127" s="57"/>
      <c r="U127" s="57"/>
      <c r="V127" s="57"/>
      <c r="W127" s="57"/>
      <c r="X127" s="30"/>
      <c r="Y127" s="30"/>
      <c r="Z127" s="30"/>
      <c r="AA127" s="30"/>
      <c r="AB127" s="30"/>
      <c r="AC127" s="163"/>
      <c r="AD127" s="30"/>
      <c r="AE127" s="30"/>
      <c r="AF127" s="164"/>
      <c r="AG127" s="30"/>
      <c r="AH127" s="30"/>
      <c r="AI127" s="36"/>
      <c r="AJ127" s="30"/>
      <c r="AK127" s="30"/>
      <c r="AL127" s="30"/>
      <c r="AM127" s="30"/>
      <c r="AN127" s="30"/>
      <c r="AO127" s="30"/>
      <c r="AP127" s="30"/>
      <c r="AQ127" s="30"/>
      <c r="AR127" s="30"/>
      <c r="AS127" s="30"/>
      <c r="AT127" s="30"/>
      <c r="AU127" s="30"/>
      <c r="AV127" s="30"/>
      <c r="AW127" s="30"/>
      <c r="AX127" s="30"/>
      <c r="AY127" s="30"/>
      <c r="AZ127" s="30"/>
      <c r="BA127" s="30"/>
      <c r="BB127" s="30"/>
      <c r="BC127" s="30"/>
    </row>
    <row r="128" spans="2:55" ht="28.05" customHeight="1" x14ac:dyDescent="0.4">
      <c r="B128" s="448" t="str">
        <f t="shared" ca="1" si="25"/>
        <v>opération n° 15</v>
      </c>
      <c r="C128" s="449"/>
      <c r="D128" s="450" t="str">
        <f t="shared" ca="1" si="27"/>
        <v>-5 + 9 =</v>
      </c>
      <c r="E128" s="450"/>
      <c r="F128" s="450"/>
      <c r="G128" s="223"/>
      <c r="H128" s="174"/>
      <c r="I128" s="36"/>
      <c r="J128" s="451" t="str">
        <f t="shared" ca="1" si="26"/>
        <v>opération n° 15</v>
      </c>
      <c r="K128" s="452"/>
      <c r="L128" s="450" t="str">
        <f t="shared" ca="1" si="28"/>
        <v>-5 + 9 =</v>
      </c>
      <c r="M128" s="450"/>
      <c r="N128" s="450"/>
      <c r="O128" s="220"/>
      <c r="P128" s="175"/>
      <c r="R128" s="30"/>
      <c r="S128" s="30"/>
      <c r="T128" s="57"/>
      <c r="U128" s="57"/>
      <c r="V128" s="57"/>
      <c r="W128" s="57"/>
      <c r="X128" s="30"/>
      <c r="Y128" s="30"/>
      <c r="Z128" s="30"/>
      <c r="AA128" s="30"/>
      <c r="AB128" s="30"/>
      <c r="AC128" s="163"/>
      <c r="AD128" s="30"/>
      <c r="AE128" s="30"/>
      <c r="AF128" s="164"/>
      <c r="AG128" s="30"/>
      <c r="AH128" s="30"/>
      <c r="AI128" s="36"/>
      <c r="AJ128" s="30"/>
      <c r="AK128" s="30"/>
      <c r="AL128" s="30"/>
      <c r="AM128" s="30"/>
      <c r="AN128" s="30"/>
      <c r="AO128" s="30"/>
      <c r="AP128" s="30"/>
      <c r="AQ128" s="30"/>
      <c r="AR128" s="30"/>
      <c r="AS128" s="30"/>
      <c r="AT128" s="30"/>
      <c r="AU128" s="30"/>
      <c r="AV128" s="30"/>
      <c r="AW128" s="30"/>
      <c r="AX128" s="30"/>
      <c r="AY128" s="30"/>
      <c r="AZ128" s="30"/>
      <c r="BA128" s="30"/>
      <c r="BB128" s="30"/>
      <c r="BC128" s="30"/>
    </row>
    <row r="129" spans="2:55" ht="28.05" customHeight="1" x14ac:dyDescent="0.4">
      <c r="B129" s="448" t="str">
        <f t="shared" ca="1" si="25"/>
        <v>opération n° 16</v>
      </c>
      <c r="C129" s="449"/>
      <c r="D129" s="450" t="str">
        <f t="shared" ca="1" si="27"/>
        <v>10 - 12 =</v>
      </c>
      <c r="E129" s="450"/>
      <c r="F129" s="450"/>
      <c r="G129" s="223"/>
      <c r="H129" s="174"/>
      <c r="I129" s="36"/>
      <c r="J129" s="451" t="str">
        <f t="shared" ca="1" si="26"/>
        <v>opération n° 16</v>
      </c>
      <c r="K129" s="452"/>
      <c r="L129" s="450" t="str">
        <f t="shared" ca="1" si="28"/>
        <v>10 - 12 =</v>
      </c>
      <c r="M129" s="450"/>
      <c r="N129" s="450"/>
      <c r="O129" s="220"/>
      <c r="P129" s="175"/>
      <c r="R129" s="30"/>
      <c r="S129" s="30"/>
      <c r="T129" s="57"/>
      <c r="U129" s="57"/>
      <c r="V129" s="57"/>
      <c r="W129" s="57"/>
      <c r="X129" s="30"/>
      <c r="Y129" s="30"/>
      <c r="Z129" s="30"/>
      <c r="AA129" s="30"/>
      <c r="AB129" s="30"/>
      <c r="AC129" s="163"/>
      <c r="AD129" s="30"/>
      <c r="AE129" s="30"/>
      <c r="AF129" s="164"/>
      <c r="AG129" s="30"/>
      <c r="AH129" s="30"/>
      <c r="AI129" s="36"/>
      <c r="AJ129" s="30"/>
      <c r="AK129" s="30"/>
      <c r="AL129" s="30"/>
      <c r="AM129" s="30"/>
      <c r="AN129" s="30"/>
      <c r="AO129" s="30"/>
      <c r="AP129" s="30"/>
      <c r="AQ129" s="30"/>
      <c r="AR129" s="30"/>
      <c r="AS129" s="30"/>
      <c r="AT129" s="30"/>
      <c r="AU129" s="30"/>
      <c r="AV129" s="30"/>
      <c r="AW129" s="30"/>
      <c r="AX129" s="30"/>
      <c r="AY129" s="30"/>
      <c r="AZ129" s="30"/>
      <c r="BA129" s="30"/>
      <c r="BB129" s="30"/>
      <c r="BC129" s="30"/>
    </row>
    <row r="130" spans="2:55" ht="28.05" customHeight="1" x14ac:dyDescent="0.4">
      <c r="B130" s="448" t="str">
        <f t="shared" ca="1" si="25"/>
        <v>opération n° 17</v>
      </c>
      <c r="C130" s="449"/>
      <c r="D130" s="450" t="str">
        <f t="shared" ca="1" si="27"/>
        <v>12 - 7 =</v>
      </c>
      <c r="E130" s="450"/>
      <c r="F130" s="450"/>
      <c r="G130" s="223"/>
      <c r="H130" s="174"/>
      <c r="I130" s="36"/>
      <c r="J130" s="451" t="str">
        <f t="shared" ca="1" si="26"/>
        <v>opération n° 17</v>
      </c>
      <c r="K130" s="452"/>
      <c r="L130" s="450" t="str">
        <f t="shared" ca="1" si="28"/>
        <v>12 - 7 =</v>
      </c>
      <c r="M130" s="450"/>
      <c r="N130" s="450"/>
      <c r="O130" s="220"/>
      <c r="P130" s="175"/>
      <c r="R130" s="30"/>
      <c r="S130" s="30"/>
      <c r="T130" s="57"/>
      <c r="U130" s="57"/>
      <c r="V130" s="57"/>
      <c r="W130" s="57"/>
      <c r="X130" s="30"/>
      <c r="Y130" s="30"/>
      <c r="Z130" s="30"/>
      <c r="AA130" s="30"/>
      <c r="AB130" s="30"/>
      <c r="AC130" s="163"/>
      <c r="AD130" s="30"/>
      <c r="AE130" s="30"/>
      <c r="AF130" s="164"/>
      <c r="AG130" s="30"/>
      <c r="AH130" s="30"/>
      <c r="AI130" s="36"/>
      <c r="AJ130" s="30"/>
      <c r="AK130" s="30"/>
      <c r="AL130" s="30"/>
      <c r="AM130" s="30"/>
      <c r="AN130" s="30"/>
      <c r="AO130" s="30"/>
      <c r="AP130" s="30"/>
      <c r="AQ130" s="30"/>
      <c r="AR130" s="30"/>
      <c r="AS130" s="30"/>
      <c r="AT130" s="30"/>
      <c r="AU130" s="30"/>
      <c r="AV130" s="30"/>
      <c r="AW130" s="30"/>
      <c r="AX130" s="30"/>
      <c r="AY130" s="30"/>
      <c r="AZ130" s="30"/>
      <c r="BA130" s="30"/>
      <c r="BB130" s="30"/>
      <c r="BC130" s="30"/>
    </row>
    <row r="131" spans="2:55" ht="28.05" customHeight="1" x14ac:dyDescent="0.4">
      <c r="B131" s="448" t="str">
        <f t="shared" ca="1" si="25"/>
        <v>opération n° 18</v>
      </c>
      <c r="C131" s="449"/>
      <c r="D131" s="450" t="str">
        <f t="shared" ca="1" si="27"/>
        <v>-3 + 18 =</v>
      </c>
      <c r="E131" s="450"/>
      <c r="F131" s="450"/>
      <c r="G131" s="223"/>
      <c r="H131" s="174"/>
      <c r="I131" s="36"/>
      <c r="J131" s="451" t="str">
        <f t="shared" ca="1" si="26"/>
        <v>opération n° 18</v>
      </c>
      <c r="K131" s="452"/>
      <c r="L131" s="450" t="str">
        <f t="shared" ca="1" si="28"/>
        <v>-3 + 18 =</v>
      </c>
      <c r="M131" s="450"/>
      <c r="N131" s="450"/>
      <c r="O131" s="220"/>
      <c r="P131" s="175"/>
      <c r="R131" s="30"/>
      <c r="S131" s="30"/>
      <c r="T131" s="57"/>
      <c r="U131" s="57"/>
      <c r="V131" s="57"/>
      <c r="W131" s="57"/>
      <c r="X131" s="30"/>
      <c r="Y131" s="30"/>
      <c r="Z131" s="30"/>
      <c r="AA131" s="30"/>
      <c r="AB131" s="30"/>
      <c r="AC131" s="163"/>
      <c r="AD131" s="30"/>
      <c r="AE131" s="30"/>
      <c r="AF131" s="164"/>
      <c r="AG131" s="30"/>
      <c r="AH131" s="30"/>
      <c r="AI131" s="36"/>
      <c r="AJ131" s="30"/>
      <c r="AK131" s="30"/>
      <c r="AL131" s="30"/>
      <c r="AM131" s="30"/>
      <c r="AN131" s="30"/>
      <c r="AO131" s="30"/>
      <c r="AP131" s="30"/>
      <c r="AQ131" s="30"/>
      <c r="AR131" s="30"/>
      <c r="AS131" s="30"/>
      <c r="AT131" s="30"/>
      <c r="AU131" s="30"/>
      <c r="AV131" s="30"/>
      <c r="AW131" s="30"/>
      <c r="AX131" s="30"/>
      <c r="AY131" s="30"/>
      <c r="AZ131" s="30"/>
      <c r="BA131" s="30"/>
      <c r="BB131" s="30"/>
      <c r="BC131" s="30"/>
    </row>
    <row r="132" spans="2:55" ht="28.05" customHeight="1" x14ac:dyDescent="0.4">
      <c r="B132" s="448" t="str">
        <f t="shared" ca="1" si="25"/>
        <v>opération n° 19</v>
      </c>
      <c r="C132" s="449"/>
      <c r="D132" s="450" t="str">
        <f t="shared" ca="1" si="27"/>
        <v>-3 + ( -10) =</v>
      </c>
      <c r="E132" s="450"/>
      <c r="F132" s="450"/>
      <c r="G132" s="223"/>
      <c r="H132" s="174"/>
      <c r="I132" s="36"/>
      <c r="J132" s="451" t="str">
        <f t="shared" ca="1" si="26"/>
        <v>opération n° 19</v>
      </c>
      <c r="K132" s="452"/>
      <c r="L132" s="450" t="str">
        <f t="shared" ca="1" si="28"/>
        <v>-3 + ( -10) =</v>
      </c>
      <c r="M132" s="450"/>
      <c r="N132" s="450"/>
      <c r="O132" s="220"/>
      <c r="P132" s="175"/>
      <c r="R132" s="30"/>
      <c r="S132" s="30"/>
      <c r="T132" s="57"/>
      <c r="U132" s="57"/>
      <c r="V132" s="57"/>
      <c r="W132" s="57"/>
      <c r="X132" s="30"/>
      <c r="Y132" s="30"/>
      <c r="Z132" s="30"/>
      <c r="AA132" s="30"/>
      <c r="AB132" s="30"/>
      <c r="AC132" s="163"/>
      <c r="AD132" s="30"/>
      <c r="AE132" s="30"/>
      <c r="AF132" s="164"/>
      <c r="AG132" s="30"/>
      <c r="AH132" s="30"/>
      <c r="AI132" s="36"/>
      <c r="AJ132" s="30"/>
      <c r="AK132" s="30"/>
      <c r="AL132" s="30"/>
      <c r="AM132" s="30"/>
      <c r="AN132" s="30"/>
      <c r="AO132" s="30"/>
      <c r="AP132" s="30"/>
      <c r="AQ132" s="30"/>
      <c r="AR132" s="30"/>
      <c r="AS132" s="30"/>
      <c r="AT132" s="30"/>
      <c r="AU132" s="30"/>
      <c r="AV132" s="30"/>
      <c r="AW132" s="30"/>
      <c r="AX132" s="30"/>
      <c r="AY132" s="30"/>
      <c r="AZ132" s="30"/>
      <c r="BA132" s="30"/>
      <c r="BB132" s="30"/>
      <c r="BC132" s="30"/>
    </row>
    <row r="133" spans="2:55" ht="28.05" customHeight="1" thickBot="1" x14ac:dyDescent="0.45">
      <c r="B133" s="453" t="str">
        <f t="shared" ca="1" si="25"/>
        <v>opération n° 20</v>
      </c>
      <c r="C133" s="454"/>
      <c r="D133" s="455" t="str">
        <f t="shared" ca="1" si="27"/>
        <v>-3 + 17 =</v>
      </c>
      <c r="E133" s="455"/>
      <c r="F133" s="455"/>
      <c r="G133" s="224"/>
      <c r="H133" s="174"/>
      <c r="I133" s="36"/>
      <c r="J133" s="456" t="str">
        <f t="shared" ca="1" si="26"/>
        <v>opération n° 20</v>
      </c>
      <c r="K133" s="457"/>
      <c r="L133" s="455" t="str">
        <f t="shared" ca="1" si="28"/>
        <v>-3 + 17 =</v>
      </c>
      <c r="M133" s="455"/>
      <c r="N133" s="455"/>
      <c r="O133" s="221"/>
      <c r="P133" s="175"/>
      <c r="R133" s="30"/>
      <c r="S133" s="30"/>
      <c r="T133" s="57"/>
      <c r="U133" s="57"/>
      <c r="V133" s="57"/>
      <c r="W133" s="57"/>
      <c r="X133" s="30"/>
      <c r="Y133" s="30"/>
      <c r="Z133" s="30"/>
      <c r="AA133" s="30"/>
      <c r="AB133" s="30"/>
      <c r="AC133" s="163"/>
      <c r="AD133" s="30"/>
      <c r="AE133" s="30"/>
      <c r="AF133" s="164"/>
      <c r="AG133" s="30"/>
      <c r="AH133" s="30"/>
      <c r="AI133" s="36"/>
      <c r="AJ133" s="30"/>
      <c r="AK133" s="30"/>
      <c r="AL133" s="30"/>
      <c r="AM133" s="30"/>
      <c r="AN133" s="30"/>
      <c r="AO133" s="30"/>
      <c r="AP133" s="30"/>
      <c r="AQ133" s="30"/>
      <c r="AR133" s="30"/>
      <c r="AS133" s="30"/>
      <c r="AT133" s="30"/>
      <c r="AU133" s="30"/>
      <c r="AV133" s="30"/>
      <c r="AW133" s="30"/>
      <c r="AX133" s="30"/>
      <c r="AY133" s="30"/>
      <c r="AZ133" s="30"/>
      <c r="BA133" s="30"/>
      <c r="BB133" s="30"/>
      <c r="BC133" s="30"/>
    </row>
    <row r="134" spans="2:55" x14ac:dyDescent="0.4">
      <c r="H134" s="31"/>
      <c r="R134" s="30"/>
      <c r="S134" s="30"/>
      <c r="T134" s="57"/>
      <c r="U134" s="57"/>
      <c r="V134" s="57"/>
      <c r="W134" s="57"/>
      <c r="X134" s="30"/>
      <c r="Y134" s="30"/>
      <c r="Z134" s="30"/>
      <c r="AA134" s="30"/>
      <c r="AB134" s="30"/>
      <c r="AC134" s="163"/>
      <c r="AD134" s="30"/>
      <c r="AE134" s="30"/>
      <c r="AF134" s="164"/>
      <c r="AG134" s="30"/>
      <c r="AH134" s="30"/>
      <c r="AI134" s="36"/>
      <c r="AJ134" s="30"/>
      <c r="AK134" s="30"/>
      <c r="AL134" s="30"/>
      <c r="AM134" s="30"/>
      <c r="AN134" s="30"/>
      <c r="AO134" s="30"/>
      <c r="AP134" s="30"/>
      <c r="AQ134" s="30"/>
      <c r="AR134" s="30"/>
      <c r="AS134" s="30"/>
      <c r="AT134" s="30"/>
      <c r="AU134" s="30"/>
      <c r="AV134" s="30"/>
      <c r="AW134" s="30"/>
      <c r="AX134" s="30"/>
      <c r="AY134" s="30"/>
      <c r="AZ134" s="30"/>
      <c r="BA134" s="30"/>
      <c r="BB134" s="30"/>
      <c r="BC134" s="30"/>
    </row>
    <row r="135" spans="2:55" ht="27.4" customHeight="1" x14ac:dyDescent="0.4">
      <c r="H135" s="31"/>
      <c r="I135" s="56"/>
    </row>
    <row r="136" spans="2:55" ht="20.25" x14ac:dyDescent="0.4">
      <c r="B136" s="438" t="s">
        <v>22</v>
      </c>
      <c r="C136" s="438"/>
      <c r="D136" s="438"/>
      <c r="E136" s="438"/>
      <c r="F136" s="438"/>
      <c r="G136" s="438"/>
      <c r="H136" s="167"/>
      <c r="I136" s="56"/>
    </row>
    <row r="137" spans="2:55" ht="27.4" customHeight="1" thickBot="1" x14ac:dyDescent="0.45">
      <c r="H137" s="31"/>
      <c r="I137" s="56"/>
      <c r="J137" s="318" t="s">
        <v>100</v>
      </c>
      <c r="K137" s="318"/>
      <c r="L137" s="318"/>
      <c r="M137" s="318"/>
      <c r="N137" s="318"/>
      <c r="O137" s="318"/>
    </row>
    <row r="138" spans="2:55" ht="27.4" customHeight="1" thickBot="1" x14ac:dyDescent="0.45">
      <c r="B138" s="418" t="s">
        <v>110</v>
      </c>
      <c r="C138" s="418"/>
      <c r="D138" s="418"/>
      <c r="E138" s="418"/>
      <c r="F138" s="418"/>
      <c r="G138" s="418"/>
      <c r="H138" s="171"/>
      <c r="I138" s="56"/>
      <c r="J138" s="55"/>
      <c r="K138" s="55"/>
      <c r="N138" s="55"/>
    </row>
    <row r="139" spans="2:55" ht="27.4" customHeight="1" thickBot="1" x14ac:dyDescent="0.45">
      <c r="B139" s="418"/>
      <c r="C139" s="418"/>
      <c r="D139" s="418"/>
      <c r="E139" s="418"/>
      <c r="F139" s="418"/>
      <c r="G139" s="418"/>
      <c r="H139" s="171"/>
      <c r="I139" s="60"/>
      <c r="J139" s="317" t="s">
        <v>110</v>
      </c>
      <c r="K139" s="317"/>
      <c r="L139" s="317"/>
      <c r="M139" s="317"/>
      <c r="N139" s="317"/>
      <c r="O139" s="317"/>
      <c r="P139" s="59"/>
    </row>
    <row r="140" spans="2:55" ht="27.4" customHeight="1" thickBot="1" x14ac:dyDescent="0.45">
      <c r="B140" s="418"/>
      <c r="C140" s="418"/>
      <c r="D140" s="418"/>
      <c r="E140" s="418"/>
      <c r="F140" s="418"/>
      <c r="G140" s="418"/>
      <c r="H140" s="171"/>
      <c r="I140" s="56"/>
    </row>
    <row r="141" spans="2:55" ht="27.4" customHeight="1" thickBot="1" x14ac:dyDescent="0.45">
      <c r="B141" s="418"/>
      <c r="C141" s="418"/>
      <c r="D141" s="418"/>
      <c r="E141" s="418"/>
      <c r="F141" s="418"/>
      <c r="G141" s="418"/>
      <c r="H141" s="171"/>
      <c r="I141" s="56"/>
      <c r="J141" s="315" t="s">
        <v>32</v>
      </c>
      <c r="K141" s="446" t="str">
        <f ca="1">VLOOKUP(INT(Z13),$AS$5:$AV$44,3)</f>
        <v>-3 + 18 =</v>
      </c>
      <c r="L141" s="446"/>
      <c r="M141" s="446"/>
      <c r="N141" s="446"/>
      <c r="O141" s="447">
        <f ca="1">VLOOKUP(INT(Z13),$AS$5:$AV$44,4)</f>
        <v>15</v>
      </c>
    </row>
    <row r="142" spans="2:55" ht="27.4" customHeight="1" thickBot="1" x14ac:dyDescent="0.45">
      <c r="H142" s="31"/>
      <c r="I142" s="56"/>
      <c r="J142" s="315"/>
      <c r="K142" s="446"/>
      <c r="L142" s="446"/>
      <c r="M142" s="446"/>
      <c r="N142" s="446"/>
      <c r="O142" s="447"/>
    </row>
    <row r="143" spans="2:55" ht="27.4" customHeight="1" thickBot="1" x14ac:dyDescent="0.45">
      <c r="H143" s="31"/>
      <c r="I143" s="56"/>
      <c r="J143" s="315"/>
      <c r="K143" s="446"/>
      <c r="L143" s="446"/>
      <c r="M143" s="446"/>
      <c r="N143" s="446"/>
      <c r="O143" s="447"/>
    </row>
    <row r="144" spans="2:55" ht="27.4" customHeight="1" x14ac:dyDescent="0.4">
      <c r="B144" s="440" t="str">
        <f t="shared" ref="B144:B163" ca="1" si="29">CONCATENATE("opération n° ",CELL("ligne",J114)-113)</f>
        <v>opération n° 1</v>
      </c>
      <c r="C144" s="441"/>
      <c r="D144" s="442" t="str">
        <f ca="1">VLOOKUP(INT(Z23),$AS$5:$AV$44,3)</f>
        <v>-5 - ( -2) =</v>
      </c>
      <c r="E144" s="442"/>
      <c r="F144" s="442"/>
      <c r="G144" s="244">
        <f ca="1">VLOOKUP(INT(Z23),$AS$5:$AV$44,4)</f>
        <v>-3</v>
      </c>
      <c r="H144" s="174"/>
      <c r="I144" s="56"/>
      <c r="J144" s="311" t="s">
        <v>43</v>
      </c>
      <c r="K144" s="439" t="str">
        <f ca="1">VLOOKUP(INT(Z14),$AS$5:$AV$44,3)</f>
        <v>-18 + 18 =</v>
      </c>
      <c r="L144" s="439"/>
      <c r="M144" s="439"/>
      <c r="N144" s="439"/>
      <c r="O144" s="445">
        <f ca="1">VLOOKUP(INT(Z14),$AS$5:$AV$44,4)</f>
        <v>0</v>
      </c>
    </row>
    <row r="145" spans="2:15" ht="27.4" customHeight="1" x14ac:dyDescent="0.4">
      <c r="B145" s="432" t="str">
        <f t="shared" ca="1" si="29"/>
        <v>opération n° 2</v>
      </c>
      <c r="C145" s="433"/>
      <c r="D145" s="434" t="str">
        <f t="shared" ref="D145:D163" ca="1" si="30">VLOOKUP(INT(Z24),$AS$5:$AV$44,3)</f>
        <v>-1 - 8 =</v>
      </c>
      <c r="E145" s="434"/>
      <c r="F145" s="434"/>
      <c r="G145" s="245">
        <f t="shared" ref="G145:G163" ca="1" si="31">VLOOKUP(INT(Z24),$AS$5:$AV$44,4)</f>
        <v>-9</v>
      </c>
      <c r="H145" s="174"/>
      <c r="I145" s="56"/>
      <c r="J145" s="311"/>
      <c r="K145" s="439"/>
      <c r="L145" s="439"/>
      <c r="M145" s="439"/>
      <c r="N145" s="439"/>
      <c r="O145" s="445"/>
    </row>
    <row r="146" spans="2:15" ht="27.4" customHeight="1" x14ac:dyDescent="0.4">
      <c r="B146" s="432" t="str">
        <f t="shared" ca="1" si="29"/>
        <v>opération n° 3</v>
      </c>
      <c r="C146" s="433"/>
      <c r="D146" s="434" t="str">
        <f t="shared" ca="1" si="30"/>
        <v>-18 + 18 =</v>
      </c>
      <c r="E146" s="434"/>
      <c r="F146" s="434"/>
      <c r="G146" s="245">
        <f t="shared" ca="1" si="31"/>
        <v>0</v>
      </c>
      <c r="H146" s="174"/>
      <c r="I146" s="56"/>
      <c r="J146" s="311"/>
      <c r="K146" s="439"/>
      <c r="L146" s="439"/>
      <c r="M146" s="439"/>
      <c r="N146" s="439"/>
      <c r="O146" s="445"/>
    </row>
    <row r="147" spans="2:15" ht="27.4" customHeight="1" x14ac:dyDescent="0.4">
      <c r="B147" s="432" t="str">
        <f t="shared" ca="1" si="29"/>
        <v>opération n° 4</v>
      </c>
      <c r="C147" s="433"/>
      <c r="D147" s="434" t="str">
        <f t="shared" ca="1" si="30"/>
        <v>18 - ( -16) =</v>
      </c>
      <c r="E147" s="434"/>
      <c r="F147" s="434"/>
      <c r="G147" s="245">
        <f t="shared" ca="1" si="31"/>
        <v>34</v>
      </c>
      <c r="H147" s="174"/>
      <c r="I147" s="56"/>
      <c r="J147" s="311" t="s">
        <v>52</v>
      </c>
      <c r="K147" s="439" t="str">
        <f ca="1">VLOOKUP(INT(Z15),$AS$5:$AV$44,3)</f>
        <v>18 + 18 =</v>
      </c>
      <c r="L147" s="439"/>
      <c r="M147" s="439"/>
      <c r="N147" s="439"/>
      <c r="O147" s="445">
        <f ca="1">VLOOKUP(INT(Z15),$AS$5:$AV$44,4)</f>
        <v>36</v>
      </c>
    </row>
    <row r="148" spans="2:15" ht="27.4" customHeight="1" x14ac:dyDescent="0.4">
      <c r="B148" s="432" t="str">
        <f t="shared" ca="1" si="29"/>
        <v>opération n° 5</v>
      </c>
      <c r="C148" s="433"/>
      <c r="D148" s="434" t="str">
        <f t="shared" ca="1" si="30"/>
        <v>-20 - 15 =</v>
      </c>
      <c r="E148" s="434"/>
      <c r="F148" s="434"/>
      <c r="G148" s="245">
        <f t="shared" ca="1" si="31"/>
        <v>-35</v>
      </c>
      <c r="H148" s="174"/>
      <c r="I148" s="56"/>
      <c r="J148" s="311"/>
      <c r="K148" s="439"/>
      <c r="L148" s="439"/>
      <c r="M148" s="439"/>
      <c r="N148" s="439"/>
      <c r="O148" s="445"/>
    </row>
    <row r="149" spans="2:15" ht="27.4" customHeight="1" x14ac:dyDescent="0.4">
      <c r="B149" s="432" t="str">
        <f t="shared" ca="1" si="29"/>
        <v>opération n° 6</v>
      </c>
      <c r="C149" s="433"/>
      <c r="D149" s="434" t="str">
        <f t="shared" ca="1" si="30"/>
        <v>3 - 2 =</v>
      </c>
      <c r="E149" s="434"/>
      <c r="F149" s="434"/>
      <c r="G149" s="245">
        <f t="shared" ca="1" si="31"/>
        <v>1</v>
      </c>
      <c r="H149" s="174"/>
      <c r="I149" s="56"/>
      <c r="J149" s="311"/>
      <c r="K149" s="439"/>
      <c r="L149" s="439"/>
      <c r="M149" s="439"/>
      <c r="N149" s="439"/>
      <c r="O149" s="445"/>
    </row>
    <row r="150" spans="2:15" ht="27.4" customHeight="1" x14ac:dyDescent="0.4">
      <c r="B150" s="432" t="str">
        <f t="shared" ca="1" si="29"/>
        <v>opération n° 7</v>
      </c>
      <c r="C150" s="433"/>
      <c r="D150" s="434" t="str">
        <f t="shared" ca="1" si="30"/>
        <v>-17 + 12 =</v>
      </c>
      <c r="E150" s="434"/>
      <c r="F150" s="434"/>
      <c r="G150" s="245">
        <f t="shared" ca="1" si="31"/>
        <v>-5</v>
      </c>
      <c r="H150" s="174"/>
      <c r="I150" s="56"/>
      <c r="J150" s="311" t="s">
        <v>60</v>
      </c>
      <c r="K150" s="439" t="str">
        <f ca="1">VLOOKUP(INT(Z16),$AS$5:$AV$44,3)</f>
        <v>-5 + ( -5) =</v>
      </c>
      <c r="L150" s="439"/>
      <c r="M150" s="439"/>
      <c r="N150" s="439"/>
      <c r="O150" s="445">
        <f ca="1">VLOOKUP(INT(Z16),$AS$5:$AV$44,4)</f>
        <v>-10</v>
      </c>
    </row>
    <row r="151" spans="2:15" ht="27.4" customHeight="1" x14ac:dyDescent="0.4">
      <c r="B151" s="432" t="str">
        <f t="shared" ca="1" si="29"/>
        <v>opération n° 8</v>
      </c>
      <c r="C151" s="433"/>
      <c r="D151" s="434" t="str">
        <f t="shared" ca="1" si="30"/>
        <v>-11 - ( -14) =</v>
      </c>
      <c r="E151" s="434"/>
      <c r="F151" s="434"/>
      <c r="G151" s="245">
        <f t="shared" ca="1" si="31"/>
        <v>3</v>
      </c>
      <c r="H151" s="174"/>
      <c r="I151" s="56"/>
      <c r="J151" s="311"/>
      <c r="K151" s="439"/>
      <c r="L151" s="439"/>
      <c r="M151" s="439"/>
      <c r="N151" s="439"/>
      <c r="O151" s="445"/>
    </row>
    <row r="152" spans="2:15" ht="27.4" customHeight="1" x14ac:dyDescent="0.4">
      <c r="B152" s="432" t="str">
        <f t="shared" ca="1" si="29"/>
        <v>opération n° 9</v>
      </c>
      <c r="C152" s="433"/>
      <c r="D152" s="434" t="str">
        <f t="shared" ca="1" si="30"/>
        <v>-12 - 17 =</v>
      </c>
      <c r="E152" s="434"/>
      <c r="F152" s="434"/>
      <c r="G152" s="245">
        <f t="shared" ca="1" si="31"/>
        <v>-29</v>
      </c>
      <c r="H152" s="174"/>
      <c r="I152" s="56"/>
      <c r="J152" s="311"/>
      <c r="K152" s="439"/>
      <c r="L152" s="439"/>
      <c r="M152" s="439"/>
      <c r="N152" s="439"/>
      <c r="O152" s="445"/>
    </row>
    <row r="153" spans="2:15" ht="27.4" customHeight="1" x14ac:dyDescent="0.4">
      <c r="B153" s="432" t="str">
        <f t="shared" ca="1" si="29"/>
        <v>opération n° 10</v>
      </c>
      <c r="C153" s="433"/>
      <c r="D153" s="434" t="str">
        <f t="shared" ca="1" si="30"/>
        <v>18 + 18 =</v>
      </c>
      <c r="E153" s="434"/>
      <c r="F153" s="434"/>
      <c r="G153" s="245">
        <f t="shared" ca="1" si="31"/>
        <v>36</v>
      </c>
      <c r="H153" s="174"/>
      <c r="I153" s="56"/>
      <c r="J153" s="311" t="s">
        <v>65</v>
      </c>
      <c r="K153" s="439" t="str">
        <f ca="1">VLOOKUP(INT(Z17),$AS$5:$AV$44,3)</f>
        <v>-9 + 17 =</v>
      </c>
      <c r="L153" s="439"/>
      <c r="M153" s="439"/>
      <c r="N153" s="439"/>
      <c r="O153" s="445">
        <f ca="1">VLOOKUP(INT(Z17),$AS$5:$AV$44,4)</f>
        <v>8</v>
      </c>
    </row>
    <row r="154" spans="2:15" ht="27.4" customHeight="1" x14ac:dyDescent="0.4">
      <c r="B154" s="432" t="str">
        <f t="shared" ca="1" si="29"/>
        <v>opération n° 11</v>
      </c>
      <c r="C154" s="433"/>
      <c r="D154" s="434" t="str">
        <f t="shared" ca="1" si="30"/>
        <v>-9 + 17 =</v>
      </c>
      <c r="E154" s="434"/>
      <c r="F154" s="434"/>
      <c r="G154" s="245">
        <f t="shared" ca="1" si="31"/>
        <v>8</v>
      </c>
      <c r="H154" s="174"/>
      <c r="I154" s="56"/>
      <c r="J154" s="311"/>
      <c r="K154" s="439"/>
      <c r="L154" s="439"/>
      <c r="M154" s="439"/>
      <c r="N154" s="439"/>
      <c r="O154" s="445"/>
    </row>
    <row r="155" spans="2:15" ht="27.4" customHeight="1" x14ac:dyDescent="0.4">
      <c r="B155" s="432" t="str">
        <f t="shared" ca="1" si="29"/>
        <v>opération n° 12</v>
      </c>
      <c r="C155" s="433"/>
      <c r="D155" s="434" t="str">
        <f t="shared" ca="1" si="30"/>
        <v>-6 + ( -17) =</v>
      </c>
      <c r="E155" s="434"/>
      <c r="F155" s="434"/>
      <c r="G155" s="245">
        <f t="shared" ca="1" si="31"/>
        <v>-23</v>
      </c>
      <c r="H155" s="174"/>
      <c r="I155" s="56"/>
      <c r="J155" s="311"/>
      <c r="K155" s="439"/>
      <c r="L155" s="439"/>
      <c r="M155" s="439"/>
      <c r="N155" s="439"/>
      <c r="O155" s="445"/>
    </row>
    <row r="156" spans="2:15" ht="27.4" customHeight="1" x14ac:dyDescent="0.4">
      <c r="B156" s="432" t="str">
        <f t="shared" ca="1" si="29"/>
        <v>opération n° 13</v>
      </c>
      <c r="C156" s="433"/>
      <c r="D156" s="434" t="str">
        <f t="shared" ca="1" si="30"/>
        <v>16 - 18 =</v>
      </c>
      <c r="E156" s="434"/>
      <c r="F156" s="434"/>
      <c r="G156" s="245">
        <f t="shared" ca="1" si="31"/>
        <v>-2</v>
      </c>
      <c r="H156" s="174"/>
      <c r="I156" s="56"/>
      <c r="J156" s="311" t="s">
        <v>71</v>
      </c>
      <c r="K156" s="439" t="str">
        <f ca="1">VLOOKUP(INT(Z18),$AS$5:$AV$44,3)</f>
        <v>-3 + ( -10) =</v>
      </c>
      <c r="L156" s="439"/>
      <c r="M156" s="439"/>
      <c r="N156" s="439"/>
      <c r="O156" s="445">
        <f ca="1">VLOOKUP(INT(Z18),$AS$5:$AV$44,4)</f>
        <v>-13</v>
      </c>
    </row>
    <row r="157" spans="2:15" ht="27.4" customHeight="1" x14ac:dyDescent="0.4">
      <c r="B157" s="432" t="str">
        <f t="shared" ca="1" si="29"/>
        <v>opération n° 14</v>
      </c>
      <c r="C157" s="433"/>
      <c r="D157" s="434" t="str">
        <f t="shared" ca="1" si="30"/>
        <v>-5 + ( -5) =</v>
      </c>
      <c r="E157" s="434"/>
      <c r="F157" s="434"/>
      <c r="G157" s="245">
        <f t="shared" ca="1" si="31"/>
        <v>-10</v>
      </c>
      <c r="H157" s="174"/>
      <c r="I157" s="56"/>
      <c r="J157" s="311"/>
      <c r="K157" s="439"/>
      <c r="L157" s="439"/>
      <c r="M157" s="439"/>
      <c r="N157" s="439"/>
      <c r="O157" s="445"/>
    </row>
    <row r="158" spans="2:15" ht="21" customHeight="1" x14ac:dyDescent="0.4">
      <c r="B158" s="432" t="str">
        <f t="shared" ca="1" si="29"/>
        <v>opération n° 15</v>
      </c>
      <c r="C158" s="433"/>
      <c r="D158" s="434" t="str">
        <f t="shared" ca="1" si="30"/>
        <v>-5 + 9 =</v>
      </c>
      <c r="E158" s="434"/>
      <c r="F158" s="434"/>
      <c r="G158" s="245">
        <f t="shared" ca="1" si="31"/>
        <v>4</v>
      </c>
      <c r="H158" s="174"/>
      <c r="I158" s="56"/>
      <c r="J158" s="311"/>
      <c r="K158" s="439"/>
      <c r="L158" s="439"/>
      <c r="M158" s="439"/>
      <c r="N158" s="439"/>
      <c r="O158" s="445"/>
    </row>
    <row r="159" spans="2:15" ht="21" customHeight="1" x14ac:dyDescent="0.4">
      <c r="B159" s="432" t="str">
        <f t="shared" ca="1" si="29"/>
        <v>opération n° 16</v>
      </c>
      <c r="C159" s="433"/>
      <c r="D159" s="434" t="str">
        <f t="shared" ca="1" si="30"/>
        <v>10 - 12 =</v>
      </c>
      <c r="E159" s="434"/>
      <c r="F159" s="434"/>
      <c r="G159" s="245">
        <f t="shared" ca="1" si="31"/>
        <v>-2</v>
      </c>
      <c r="H159" s="174"/>
      <c r="I159" s="56"/>
      <c r="J159" s="311" t="s">
        <v>76</v>
      </c>
      <c r="K159" s="439" t="str">
        <f ca="1">VLOOKUP(INT(Z19),$AS$5:$AV$44,3)</f>
        <v>-5 + 9 =</v>
      </c>
      <c r="L159" s="439"/>
      <c r="M159" s="439"/>
      <c r="N159" s="439"/>
      <c r="O159" s="445">
        <f ca="1">VLOOKUP(INT(Z19),$AS$5:$AV$44,4)</f>
        <v>4</v>
      </c>
    </row>
    <row r="160" spans="2:15" ht="21" customHeight="1" x14ac:dyDescent="0.4">
      <c r="B160" s="432" t="str">
        <f t="shared" ca="1" si="29"/>
        <v>opération n° 17</v>
      </c>
      <c r="C160" s="433"/>
      <c r="D160" s="434" t="str">
        <f t="shared" ca="1" si="30"/>
        <v>12 - 7 =</v>
      </c>
      <c r="E160" s="434"/>
      <c r="F160" s="434"/>
      <c r="G160" s="245">
        <f t="shared" ca="1" si="31"/>
        <v>5</v>
      </c>
      <c r="H160" s="174"/>
      <c r="I160" s="56"/>
      <c r="J160" s="311"/>
      <c r="K160" s="439"/>
      <c r="L160" s="439"/>
      <c r="M160" s="439"/>
      <c r="N160" s="439"/>
      <c r="O160" s="445"/>
    </row>
    <row r="161" spans="2:15" ht="21" customHeight="1" x14ac:dyDescent="0.4">
      <c r="B161" s="432" t="str">
        <f t="shared" ca="1" si="29"/>
        <v>opération n° 18</v>
      </c>
      <c r="C161" s="433"/>
      <c r="D161" s="434" t="str">
        <f t="shared" ca="1" si="30"/>
        <v>-3 + 18 =</v>
      </c>
      <c r="E161" s="434"/>
      <c r="F161" s="434"/>
      <c r="G161" s="245">
        <f t="shared" ca="1" si="31"/>
        <v>15</v>
      </c>
      <c r="H161" s="174"/>
      <c r="I161" s="56"/>
      <c r="J161" s="311"/>
      <c r="K161" s="439"/>
      <c r="L161" s="439"/>
      <c r="M161" s="439"/>
      <c r="N161" s="439"/>
      <c r="O161" s="445"/>
    </row>
    <row r="162" spans="2:15" ht="21" customHeight="1" x14ac:dyDescent="0.4">
      <c r="B162" s="432" t="str">
        <f t="shared" ca="1" si="29"/>
        <v>opération n° 19</v>
      </c>
      <c r="C162" s="433"/>
      <c r="D162" s="434" t="str">
        <f t="shared" ca="1" si="30"/>
        <v>-3 + ( -10) =</v>
      </c>
      <c r="E162" s="434"/>
      <c r="F162" s="434"/>
      <c r="G162" s="245">
        <f t="shared" ca="1" si="31"/>
        <v>-13</v>
      </c>
      <c r="H162" s="174"/>
      <c r="I162" s="56"/>
      <c r="J162" s="311" t="s">
        <v>81</v>
      </c>
      <c r="K162" s="439" t="str">
        <f ca="1">VLOOKUP(INT(Z20),$AS$5:$AV$44,3)</f>
        <v>-17 + 12 =</v>
      </c>
      <c r="L162" s="439"/>
      <c r="M162" s="439"/>
      <c r="N162" s="439"/>
      <c r="O162" s="445">
        <f ca="1">VLOOKUP(INT(Z20),$AS$5:$AV$44,4)</f>
        <v>-5</v>
      </c>
    </row>
    <row r="163" spans="2:15" ht="21.4" customHeight="1" thickBot="1" x14ac:dyDescent="0.45">
      <c r="B163" s="435" t="str">
        <f t="shared" ca="1" si="29"/>
        <v>opération n° 20</v>
      </c>
      <c r="C163" s="436"/>
      <c r="D163" s="437" t="str">
        <f t="shared" ca="1" si="30"/>
        <v>-3 + 17 =</v>
      </c>
      <c r="E163" s="437"/>
      <c r="F163" s="437"/>
      <c r="G163" s="246">
        <f t="shared" ca="1" si="31"/>
        <v>14</v>
      </c>
      <c r="H163" s="174"/>
      <c r="I163" s="56"/>
      <c r="J163" s="311"/>
      <c r="K163" s="439"/>
      <c r="L163" s="439"/>
      <c r="M163" s="439"/>
      <c r="N163" s="439"/>
      <c r="O163" s="445"/>
    </row>
    <row r="164" spans="2:15" ht="13.9" customHeight="1" x14ac:dyDescent="0.4">
      <c r="H164" s="31"/>
      <c r="I164" s="56"/>
      <c r="J164" s="311"/>
      <c r="K164" s="439"/>
      <c r="L164" s="439"/>
      <c r="M164" s="439"/>
      <c r="N164" s="439"/>
      <c r="O164" s="445"/>
    </row>
    <row r="165" spans="2:15" ht="13.9" customHeight="1" x14ac:dyDescent="0.4">
      <c r="I165" s="56"/>
      <c r="J165" s="311" t="s">
        <v>88</v>
      </c>
      <c r="K165" s="439" t="str">
        <f ca="1">VLOOKUP(INT(Z21),$AS$5:$AV$44,3)</f>
        <v>-6 + ( -17) =</v>
      </c>
      <c r="L165" s="439"/>
      <c r="M165" s="439"/>
      <c r="N165" s="439"/>
      <c r="O165" s="445">
        <f ca="1">VLOOKUP(INT(Z21),$AS$5:$AV$44,4)</f>
        <v>-23</v>
      </c>
    </row>
    <row r="166" spans="2:15" ht="13.9" customHeight="1" x14ac:dyDescent="0.4">
      <c r="I166" s="56"/>
      <c r="J166" s="311"/>
      <c r="K166" s="439"/>
      <c r="L166" s="439"/>
      <c r="M166" s="439"/>
      <c r="N166" s="439"/>
      <c r="O166" s="445"/>
    </row>
    <row r="167" spans="2:15" ht="13.9" customHeight="1" x14ac:dyDescent="0.4">
      <c r="I167" s="56"/>
      <c r="J167" s="311"/>
      <c r="K167" s="439"/>
      <c r="L167" s="439"/>
      <c r="M167" s="439"/>
      <c r="N167" s="439"/>
      <c r="O167" s="445"/>
    </row>
    <row r="168" spans="2:15" ht="14.25" customHeight="1" thickBot="1" x14ac:dyDescent="0.45">
      <c r="I168" s="56"/>
      <c r="J168" s="313" t="s">
        <v>92</v>
      </c>
      <c r="K168" s="443" t="str">
        <f ca="1">VLOOKUP(INT(Z22),$AS$5:$AV$44,3)</f>
        <v>-3 + 17 =</v>
      </c>
      <c r="L168" s="443"/>
      <c r="M168" s="443"/>
      <c r="N168" s="443"/>
      <c r="O168" s="444">
        <f ca="1">VLOOKUP(INT(Z22),$AS$5:$AV$44,4)</f>
        <v>14</v>
      </c>
    </row>
    <row r="169" spans="2:15" ht="14.25" customHeight="1" thickBot="1" x14ac:dyDescent="0.45">
      <c r="I169" s="56"/>
      <c r="J169" s="313"/>
      <c r="K169" s="443"/>
      <c r="L169" s="443"/>
      <c r="M169" s="443"/>
      <c r="N169" s="443"/>
      <c r="O169" s="444"/>
    </row>
    <row r="170" spans="2:15" ht="14.25" customHeight="1" thickBot="1" x14ac:dyDescent="0.45">
      <c r="I170" s="56"/>
      <c r="J170" s="313"/>
      <c r="K170" s="443"/>
      <c r="L170" s="443"/>
      <c r="M170" s="443"/>
      <c r="N170" s="443"/>
      <c r="O170" s="444"/>
    </row>
    <row r="171" spans="2:15" x14ac:dyDescent="0.4">
      <c r="I171" s="56"/>
    </row>
  </sheetData>
  <sheetProtection selectLockedCells="1" selectUnlockedCells="1"/>
  <mergeCells count="405">
    <mergeCell ref="X41:Y41"/>
    <mergeCell ref="X42:Y42"/>
    <mergeCell ref="X43:Y43"/>
    <mergeCell ref="X35:Y35"/>
    <mergeCell ref="X36:Y36"/>
    <mergeCell ref="X37:Y37"/>
    <mergeCell ref="X38:Y38"/>
    <mergeCell ref="X39:Y39"/>
    <mergeCell ref="X40:Y40"/>
    <mergeCell ref="AA2:AQ3"/>
    <mergeCell ref="B3:G3"/>
    <mergeCell ref="J3:O3"/>
    <mergeCell ref="S4:U5"/>
    <mergeCell ref="AM4:AO4"/>
    <mergeCell ref="AS4:AZ4"/>
    <mergeCell ref="B5:B7"/>
    <mergeCell ref="C5:F7"/>
    <mergeCell ref="G5:G7"/>
    <mergeCell ref="J5:J7"/>
    <mergeCell ref="K5:N7"/>
    <mergeCell ref="O5:O7"/>
    <mergeCell ref="S6:T6"/>
    <mergeCell ref="X6:Y10"/>
    <mergeCell ref="S7:T7"/>
    <mergeCell ref="B8:B10"/>
    <mergeCell ref="C8:F10"/>
    <mergeCell ref="G8:G10"/>
    <mergeCell ref="J8:J10"/>
    <mergeCell ref="K8:N10"/>
    <mergeCell ref="O8:O10"/>
    <mergeCell ref="S8:T8"/>
    <mergeCell ref="S9:T9"/>
    <mergeCell ref="S10:T10"/>
    <mergeCell ref="B11:B13"/>
    <mergeCell ref="C11:F13"/>
    <mergeCell ref="G11:G13"/>
    <mergeCell ref="J11:J13"/>
    <mergeCell ref="K11:N13"/>
    <mergeCell ref="O11:O13"/>
    <mergeCell ref="S12:U12"/>
    <mergeCell ref="X12:Z12"/>
    <mergeCell ref="X13:Y13"/>
    <mergeCell ref="B14:B16"/>
    <mergeCell ref="C14:F16"/>
    <mergeCell ref="G14:G16"/>
    <mergeCell ref="J14:J16"/>
    <mergeCell ref="K14:N16"/>
    <mergeCell ref="O14:O16"/>
    <mergeCell ref="X14:Y14"/>
    <mergeCell ref="X15:Y15"/>
    <mergeCell ref="X16:Y16"/>
    <mergeCell ref="B17:B19"/>
    <mergeCell ref="C17:F19"/>
    <mergeCell ref="G17:G19"/>
    <mergeCell ref="J17:J19"/>
    <mergeCell ref="K17:N19"/>
    <mergeCell ref="O17:O19"/>
    <mergeCell ref="X17:Y17"/>
    <mergeCell ref="X18:Y18"/>
    <mergeCell ref="X19:Y19"/>
    <mergeCell ref="B20:B22"/>
    <mergeCell ref="C20:F22"/>
    <mergeCell ref="G20:G22"/>
    <mergeCell ref="J20:J22"/>
    <mergeCell ref="K20:N22"/>
    <mergeCell ref="O20:O22"/>
    <mergeCell ref="X20:Y20"/>
    <mergeCell ref="X21:Y21"/>
    <mergeCell ref="X22:Y22"/>
    <mergeCell ref="X23:Y23"/>
    <mergeCell ref="X24:Y24"/>
    <mergeCell ref="X25:Y25"/>
    <mergeCell ref="B26:B28"/>
    <mergeCell ref="C26:F28"/>
    <mergeCell ref="G26:G28"/>
    <mergeCell ref="J26:J28"/>
    <mergeCell ref="K26:N28"/>
    <mergeCell ref="O26:O28"/>
    <mergeCell ref="X26:Y26"/>
    <mergeCell ref="B23:B25"/>
    <mergeCell ref="C23:F25"/>
    <mergeCell ref="G23:G25"/>
    <mergeCell ref="J23:J25"/>
    <mergeCell ref="K23:N25"/>
    <mergeCell ref="O23:O25"/>
    <mergeCell ref="X27:Y27"/>
    <mergeCell ref="X28:Y28"/>
    <mergeCell ref="B29:B31"/>
    <mergeCell ref="C29:F31"/>
    <mergeCell ref="G29:G31"/>
    <mergeCell ref="J29:J31"/>
    <mergeCell ref="K29:N31"/>
    <mergeCell ref="O29:O31"/>
    <mergeCell ref="X29:Y29"/>
    <mergeCell ref="X30:Y30"/>
    <mergeCell ref="X31:Y31"/>
    <mergeCell ref="B32:B34"/>
    <mergeCell ref="C32:F34"/>
    <mergeCell ref="G32:G34"/>
    <mergeCell ref="J32:J34"/>
    <mergeCell ref="K32:N34"/>
    <mergeCell ref="O32:O34"/>
    <mergeCell ref="X32:Y32"/>
    <mergeCell ref="X33:Y33"/>
    <mergeCell ref="X34:Y34"/>
    <mergeCell ref="B46:B48"/>
    <mergeCell ref="C46:F48"/>
    <mergeCell ref="G46:G48"/>
    <mergeCell ref="J46:J48"/>
    <mergeCell ref="K46:N48"/>
    <mergeCell ref="O46:O48"/>
    <mergeCell ref="B41:G41"/>
    <mergeCell ref="J41:O41"/>
    <mergeCell ref="B43:B45"/>
    <mergeCell ref="C43:F45"/>
    <mergeCell ref="G43:G45"/>
    <mergeCell ref="J43:J45"/>
    <mergeCell ref="K43:N45"/>
    <mergeCell ref="O43:O45"/>
    <mergeCell ref="B52:B54"/>
    <mergeCell ref="C52:F54"/>
    <mergeCell ref="G52:G54"/>
    <mergeCell ref="J52:J54"/>
    <mergeCell ref="K52:N54"/>
    <mergeCell ref="O52:O54"/>
    <mergeCell ref="B49:B51"/>
    <mergeCell ref="C49:F51"/>
    <mergeCell ref="G49:G51"/>
    <mergeCell ref="J49:J51"/>
    <mergeCell ref="K49:N51"/>
    <mergeCell ref="O49:O51"/>
    <mergeCell ref="B58:B60"/>
    <mergeCell ref="C58:F60"/>
    <mergeCell ref="G58:G60"/>
    <mergeCell ref="J58:J60"/>
    <mergeCell ref="K58:N60"/>
    <mergeCell ref="O58:O60"/>
    <mergeCell ref="B55:B57"/>
    <mergeCell ref="C55:F57"/>
    <mergeCell ref="G55:G57"/>
    <mergeCell ref="J55:J57"/>
    <mergeCell ref="K55:N57"/>
    <mergeCell ref="O55:O57"/>
    <mergeCell ref="B64:B66"/>
    <mergeCell ref="C64:F66"/>
    <mergeCell ref="G64:G66"/>
    <mergeCell ref="J64:J66"/>
    <mergeCell ref="K64:N66"/>
    <mergeCell ref="O64:O66"/>
    <mergeCell ref="B61:B63"/>
    <mergeCell ref="C61:F63"/>
    <mergeCell ref="G61:G63"/>
    <mergeCell ref="J61:J63"/>
    <mergeCell ref="K61:N63"/>
    <mergeCell ref="O61:O63"/>
    <mergeCell ref="B70:B72"/>
    <mergeCell ref="C70:F72"/>
    <mergeCell ref="G70:G72"/>
    <mergeCell ref="J70:J72"/>
    <mergeCell ref="K70:N72"/>
    <mergeCell ref="O70:O72"/>
    <mergeCell ref="B67:B69"/>
    <mergeCell ref="C67:F69"/>
    <mergeCell ref="G67:G69"/>
    <mergeCell ref="J67:J69"/>
    <mergeCell ref="K67:N69"/>
    <mergeCell ref="O67:O69"/>
    <mergeCell ref="B85:C85"/>
    <mergeCell ref="D85:F85"/>
    <mergeCell ref="J85:K85"/>
    <mergeCell ref="L85:N85"/>
    <mergeCell ref="B86:C86"/>
    <mergeCell ref="D86:F86"/>
    <mergeCell ref="J86:K86"/>
    <mergeCell ref="L86:N86"/>
    <mergeCell ref="B78:G81"/>
    <mergeCell ref="J78:O81"/>
    <mergeCell ref="B84:C84"/>
    <mergeCell ref="D84:F84"/>
    <mergeCell ref="J84:K84"/>
    <mergeCell ref="L84:N84"/>
    <mergeCell ref="B89:C89"/>
    <mergeCell ref="D89:F89"/>
    <mergeCell ref="J89:K89"/>
    <mergeCell ref="L89:N89"/>
    <mergeCell ref="B90:C90"/>
    <mergeCell ref="D90:F90"/>
    <mergeCell ref="J90:K90"/>
    <mergeCell ref="L90:N90"/>
    <mergeCell ref="B87:C87"/>
    <mergeCell ref="D87:F87"/>
    <mergeCell ref="J87:K87"/>
    <mergeCell ref="L87:N87"/>
    <mergeCell ref="B88:C88"/>
    <mergeCell ref="D88:F88"/>
    <mergeCell ref="J88:K88"/>
    <mergeCell ref="L88:N88"/>
    <mergeCell ref="B93:C93"/>
    <mergeCell ref="D93:F93"/>
    <mergeCell ref="J93:K93"/>
    <mergeCell ref="L93:N93"/>
    <mergeCell ref="B94:C94"/>
    <mergeCell ref="D94:F94"/>
    <mergeCell ref="J94:K94"/>
    <mergeCell ref="L94:N94"/>
    <mergeCell ref="B91:C91"/>
    <mergeCell ref="D91:F91"/>
    <mergeCell ref="J91:K91"/>
    <mergeCell ref="L91:N91"/>
    <mergeCell ref="B92:C92"/>
    <mergeCell ref="D92:F92"/>
    <mergeCell ref="J92:K92"/>
    <mergeCell ref="L92:N92"/>
    <mergeCell ref="B97:C97"/>
    <mergeCell ref="D97:F97"/>
    <mergeCell ref="J97:K97"/>
    <mergeCell ref="L97:N97"/>
    <mergeCell ref="B98:C98"/>
    <mergeCell ref="D98:F98"/>
    <mergeCell ref="J98:K98"/>
    <mergeCell ref="L98:N98"/>
    <mergeCell ref="B95:C95"/>
    <mergeCell ref="D95:F95"/>
    <mergeCell ref="J95:K95"/>
    <mergeCell ref="L95:N95"/>
    <mergeCell ref="B96:C96"/>
    <mergeCell ref="D96:F96"/>
    <mergeCell ref="J96:K96"/>
    <mergeCell ref="L96:N96"/>
    <mergeCell ref="B101:C101"/>
    <mergeCell ref="D101:F101"/>
    <mergeCell ref="J101:K101"/>
    <mergeCell ref="L101:N101"/>
    <mergeCell ref="B102:C102"/>
    <mergeCell ref="D102:F102"/>
    <mergeCell ref="J102:K102"/>
    <mergeCell ref="L102:N102"/>
    <mergeCell ref="B99:C99"/>
    <mergeCell ref="D99:F99"/>
    <mergeCell ref="J99:K99"/>
    <mergeCell ref="L99:N99"/>
    <mergeCell ref="B100:C100"/>
    <mergeCell ref="D100:F100"/>
    <mergeCell ref="J100:K100"/>
    <mergeCell ref="L100:N100"/>
    <mergeCell ref="B114:C114"/>
    <mergeCell ref="D114:F114"/>
    <mergeCell ref="J114:K114"/>
    <mergeCell ref="L114:N114"/>
    <mergeCell ref="B115:C115"/>
    <mergeCell ref="D115:F115"/>
    <mergeCell ref="J115:K115"/>
    <mergeCell ref="L115:N115"/>
    <mergeCell ref="B103:C103"/>
    <mergeCell ref="D103:F103"/>
    <mergeCell ref="J103:K103"/>
    <mergeCell ref="L103:N103"/>
    <mergeCell ref="B108:G111"/>
    <mergeCell ref="J108:O111"/>
    <mergeCell ref="B118:C118"/>
    <mergeCell ref="D118:F118"/>
    <mergeCell ref="J118:K118"/>
    <mergeCell ref="L118:N118"/>
    <mergeCell ref="B119:C119"/>
    <mergeCell ref="D119:F119"/>
    <mergeCell ref="J119:K119"/>
    <mergeCell ref="L119:N119"/>
    <mergeCell ref="B116:C116"/>
    <mergeCell ref="D116:F116"/>
    <mergeCell ref="J116:K116"/>
    <mergeCell ref="L116:N116"/>
    <mergeCell ref="B117:C117"/>
    <mergeCell ref="D117:F117"/>
    <mergeCell ref="J117:K117"/>
    <mergeCell ref="L117:N117"/>
    <mergeCell ref="B122:C122"/>
    <mergeCell ref="D122:F122"/>
    <mergeCell ref="J122:K122"/>
    <mergeCell ref="L122:N122"/>
    <mergeCell ref="B123:C123"/>
    <mergeCell ref="D123:F123"/>
    <mergeCell ref="J123:K123"/>
    <mergeCell ref="L123:N123"/>
    <mergeCell ref="B120:C120"/>
    <mergeCell ref="D120:F120"/>
    <mergeCell ref="J120:K120"/>
    <mergeCell ref="L120:N120"/>
    <mergeCell ref="B121:C121"/>
    <mergeCell ref="D121:F121"/>
    <mergeCell ref="J121:K121"/>
    <mergeCell ref="L121:N121"/>
    <mergeCell ref="B126:C126"/>
    <mergeCell ref="D126:F126"/>
    <mergeCell ref="J126:K126"/>
    <mergeCell ref="L126:N126"/>
    <mergeCell ref="B127:C127"/>
    <mergeCell ref="D127:F127"/>
    <mergeCell ref="J127:K127"/>
    <mergeCell ref="L127:N127"/>
    <mergeCell ref="B124:C124"/>
    <mergeCell ref="D124:F124"/>
    <mergeCell ref="J124:K124"/>
    <mergeCell ref="L124:N124"/>
    <mergeCell ref="B125:C125"/>
    <mergeCell ref="D125:F125"/>
    <mergeCell ref="J125:K125"/>
    <mergeCell ref="L125:N125"/>
    <mergeCell ref="B130:C130"/>
    <mergeCell ref="D130:F130"/>
    <mergeCell ref="J130:K130"/>
    <mergeCell ref="L130:N130"/>
    <mergeCell ref="B131:C131"/>
    <mergeCell ref="D131:F131"/>
    <mergeCell ref="J131:K131"/>
    <mergeCell ref="L131:N131"/>
    <mergeCell ref="B128:C128"/>
    <mergeCell ref="D128:F128"/>
    <mergeCell ref="J128:K128"/>
    <mergeCell ref="L128:N128"/>
    <mergeCell ref="B129:C129"/>
    <mergeCell ref="D129:F129"/>
    <mergeCell ref="J129:K129"/>
    <mergeCell ref="L129:N129"/>
    <mergeCell ref="O153:O155"/>
    <mergeCell ref="K150:N152"/>
    <mergeCell ref="B132:C132"/>
    <mergeCell ref="D132:F132"/>
    <mergeCell ref="J132:K132"/>
    <mergeCell ref="L132:N132"/>
    <mergeCell ref="B133:C133"/>
    <mergeCell ref="D133:F133"/>
    <mergeCell ref="J133:K133"/>
    <mergeCell ref="L133:N133"/>
    <mergeCell ref="J137:O137"/>
    <mergeCell ref="J139:O139"/>
    <mergeCell ref="J141:J143"/>
    <mergeCell ref="K141:N143"/>
    <mergeCell ref="O141:O143"/>
    <mergeCell ref="J144:J146"/>
    <mergeCell ref="K144:N146"/>
    <mergeCell ref="O144:O146"/>
    <mergeCell ref="J147:J149"/>
    <mergeCell ref="K147:N149"/>
    <mergeCell ref="O147:O149"/>
    <mergeCell ref="J168:J170"/>
    <mergeCell ref="K168:N170"/>
    <mergeCell ref="O168:O170"/>
    <mergeCell ref="B150:C150"/>
    <mergeCell ref="D150:F150"/>
    <mergeCell ref="B151:C151"/>
    <mergeCell ref="D151:F151"/>
    <mergeCell ref="D155:F155"/>
    <mergeCell ref="D157:F157"/>
    <mergeCell ref="B158:C158"/>
    <mergeCell ref="O156:O158"/>
    <mergeCell ref="O162:O164"/>
    <mergeCell ref="J165:J167"/>
    <mergeCell ref="K165:N167"/>
    <mergeCell ref="O165:O167"/>
    <mergeCell ref="O159:O161"/>
    <mergeCell ref="J162:J164"/>
    <mergeCell ref="K162:N164"/>
    <mergeCell ref="J159:J161"/>
    <mergeCell ref="K159:N161"/>
    <mergeCell ref="J150:J152"/>
    <mergeCell ref="O150:O152"/>
    <mergeCell ref="J153:J155"/>
    <mergeCell ref="K153:N155"/>
    <mergeCell ref="K156:N158"/>
    <mergeCell ref="B138:G141"/>
    <mergeCell ref="B144:C144"/>
    <mergeCell ref="D144:F144"/>
    <mergeCell ref="B145:C145"/>
    <mergeCell ref="D145:F145"/>
    <mergeCell ref="B146:C146"/>
    <mergeCell ref="D146:F146"/>
    <mergeCell ref="B147:C147"/>
    <mergeCell ref="D147:F147"/>
    <mergeCell ref="B155:C155"/>
    <mergeCell ref="J156:J158"/>
    <mergeCell ref="D158:F158"/>
    <mergeCell ref="B136:G136"/>
    <mergeCell ref="B161:C161"/>
    <mergeCell ref="D161:F161"/>
    <mergeCell ref="B148:C148"/>
    <mergeCell ref="D148:F148"/>
    <mergeCell ref="B149:C149"/>
    <mergeCell ref="D149:F149"/>
    <mergeCell ref="B152:C152"/>
    <mergeCell ref="D152:F152"/>
    <mergeCell ref="B159:C159"/>
    <mergeCell ref="D159:F159"/>
    <mergeCell ref="B160:C160"/>
    <mergeCell ref="D160:F160"/>
    <mergeCell ref="B162:C162"/>
    <mergeCell ref="D162:F162"/>
    <mergeCell ref="B163:C163"/>
    <mergeCell ref="D163:F163"/>
    <mergeCell ref="B156:C156"/>
    <mergeCell ref="D156:F156"/>
    <mergeCell ref="B157:C157"/>
    <mergeCell ref="B153:C153"/>
    <mergeCell ref="D153:F153"/>
    <mergeCell ref="B154:C154"/>
    <mergeCell ref="D154:F154"/>
  </mergeCells>
  <conditionalFormatting sqref="S6:U9">
    <cfRule type="expression" dxfId="7" priority="5" stopIfTrue="1">
      <formula>"somme($T$6:$T$9)&gt;10"</formula>
    </cfRule>
  </conditionalFormatting>
  <conditionalFormatting sqref="U6:U9">
    <cfRule type="expression" dxfId="6" priority="1" stopIfTrue="1">
      <formula>U6&gt;10</formula>
    </cfRule>
    <cfRule type="cellIs" dxfId="5" priority="2" stopIfTrue="1" operator="between">
      <formula>0</formula>
      <formula>10</formula>
    </cfRule>
  </conditionalFormatting>
  <conditionalFormatting sqref="U10">
    <cfRule type="cellIs" dxfId="4" priority="6" stopIfTrue="1" operator="equal">
      <formula>20</formula>
    </cfRule>
    <cfRule type="cellIs" dxfId="3" priority="7" stopIfTrue="1" operator="equal">
      <formula>10</formula>
    </cfRule>
  </conditionalFormatting>
  <conditionalFormatting sqref="U11">
    <cfRule type="expression" priority="3" stopIfTrue="1">
      <formula>"somme($T$6:$T$9)&gt;10"</formula>
    </cfRule>
    <cfRule type="cellIs" dxfId="2" priority="4" stopIfTrue="1" operator="greaterThan">
      <formula>10</formula>
    </cfRule>
  </conditionalFormatting>
  <dataValidations count="2">
    <dataValidation type="whole" allowBlank="1" showErrorMessage="1" errorTitle="TROP d'opérations !!" error="Il faut modifier le nombre d'opérations choisi... " sqref="U6:U9" xr:uid="{54E0DA54-3448-4DEB-A4BD-02C783AF001F}">
      <formula1>0</formula1>
      <formula2>10</formula2>
    </dataValidation>
    <dataValidation type="list" showErrorMessage="1" sqref="V5:W24 AE28:AE47 AK28:AK47" xr:uid="{DC06100C-4342-421A-B312-5476FC654D47}">
      <formula1>$AA$5:$AA$8</formula1>
      <formula2>0</formula2>
    </dataValidation>
  </dataValidations>
  <printOptions horizontalCentered="1" verticalCentered="1"/>
  <pageMargins left="0.31527777777777777" right="0.31527777777777777" top="0.35416666666666669" bottom="0.35416666666666669" header="0.51180555555555551" footer="0.51180555555555551"/>
  <pageSetup paperSize="9" scale="55" firstPageNumber="0" fitToWidth="0" fitToHeight="3" orientation="portrait" horizontalDpi="300" verticalDpi="300" r:id="rId1"/>
  <headerFooter alignWithMargins="0"/>
  <rowBreaks count="2" manualBreakCount="2">
    <brk id="73" max="15" man="1"/>
    <brk id="134" max="15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AC7F0-438F-42A0-A98F-4E6AC3E7ADC0}">
  <sheetPr codeName="Feuil5">
    <pageSetUpPr fitToPage="1"/>
  </sheetPr>
  <dimension ref="A2:AP59"/>
  <sheetViews>
    <sheetView zoomScale="54" zoomScaleNormal="54" workbookViewId="0">
      <selection activeCell="A2" sqref="A2"/>
    </sheetView>
  </sheetViews>
  <sheetFormatPr baseColWidth="10" defaultColWidth="11.3984375" defaultRowHeight="12.75" x14ac:dyDescent="0.35"/>
  <cols>
    <col min="1" max="1" width="11.3984375" style="30" customWidth="1"/>
    <col min="2" max="2" width="15.86328125" style="30" customWidth="1"/>
    <col min="3" max="11" width="11.3984375" style="30" customWidth="1"/>
    <col min="12" max="14" width="16" style="30" customWidth="1"/>
    <col min="15" max="16" width="11.3984375" style="30" customWidth="1"/>
    <col min="17" max="17" width="6.53125" style="30" customWidth="1"/>
    <col min="18" max="22" width="11.3984375" style="30" customWidth="1"/>
    <col min="23" max="23" width="14.73046875" style="30" customWidth="1"/>
    <col min="24" max="16384" width="11.3984375" style="30"/>
  </cols>
  <sheetData>
    <row r="2" spans="1:24" ht="12.75" customHeight="1" x14ac:dyDescent="0.4">
      <c r="A2" s="128"/>
      <c r="B2" s="34" t="s">
        <v>139</v>
      </c>
      <c r="D2" s="34"/>
      <c r="F2" s="34"/>
      <c r="H2" s="34" t="s">
        <v>12</v>
      </c>
      <c r="I2" s="32"/>
      <c r="J2" s="32"/>
      <c r="L2" s="301" t="s">
        <v>13</v>
      </c>
      <c r="M2" s="301"/>
      <c r="N2" s="301"/>
      <c r="O2" s="301"/>
      <c r="P2" s="301"/>
      <c r="Q2" s="301"/>
      <c r="R2" s="301"/>
      <c r="S2" s="301"/>
      <c r="T2" s="301"/>
      <c r="U2" s="301"/>
    </row>
    <row r="3" spans="1:24" ht="13.15" customHeight="1" x14ac:dyDescent="0.35">
      <c r="L3" s="301"/>
      <c r="M3" s="301"/>
      <c r="N3" s="301"/>
      <c r="O3" s="301"/>
      <c r="P3" s="301"/>
      <c r="Q3" s="301"/>
      <c r="R3" s="301"/>
      <c r="S3" s="301"/>
      <c r="T3" s="301"/>
      <c r="U3" s="301"/>
    </row>
    <row r="4" spans="1:24" ht="12.75" customHeight="1" x14ac:dyDescent="0.35">
      <c r="B4" s="480" t="s">
        <v>115</v>
      </c>
      <c r="C4" s="480"/>
      <c r="D4" s="480"/>
      <c r="E4" s="480"/>
      <c r="F4" s="480"/>
      <c r="G4" s="480"/>
      <c r="H4" s="480"/>
      <c r="I4" s="480"/>
      <c r="L4" s="301"/>
      <c r="M4" s="301"/>
      <c r="N4" s="301"/>
      <c r="O4" s="301"/>
      <c r="P4" s="301"/>
      <c r="Q4" s="301"/>
      <c r="R4" s="301"/>
      <c r="S4" s="301"/>
      <c r="T4" s="301"/>
      <c r="U4" s="301"/>
    </row>
    <row r="5" spans="1:24" ht="12.75" customHeight="1" x14ac:dyDescent="0.35">
      <c r="B5" s="480"/>
      <c r="C5" s="480"/>
      <c r="D5" s="480"/>
      <c r="E5" s="480"/>
      <c r="F5" s="480"/>
      <c r="G5" s="480"/>
      <c r="H5" s="480"/>
      <c r="I5" s="480"/>
      <c r="L5" s="301"/>
      <c r="M5" s="301"/>
      <c r="N5" s="301"/>
      <c r="O5" s="301"/>
      <c r="P5" s="301"/>
      <c r="Q5" s="301"/>
      <c r="R5" s="301"/>
      <c r="S5" s="301"/>
      <c r="T5" s="301"/>
      <c r="U5" s="301"/>
    </row>
    <row r="6" spans="1:24" ht="12.75" customHeight="1" x14ac:dyDescent="0.35">
      <c r="B6" s="480"/>
      <c r="C6" s="480"/>
      <c r="D6" s="480"/>
      <c r="E6" s="480"/>
      <c r="F6" s="480"/>
      <c r="G6" s="480"/>
      <c r="H6" s="480"/>
      <c r="I6" s="480"/>
      <c r="L6" s="301"/>
      <c r="M6" s="301"/>
      <c r="N6" s="301"/>
      <c r="O6" s="301"/>
      <c r="P6" s="301"/>
      <c r="Q6" s="301"/>
      <c r="R6" s="301"/>
      <c r="S6" s="301"/>
      <c r="T6" s="301"/>
      <c r="U6" s="301"/>
    </row>
    <row r="7" spans="1:24" ht="13.5" customHeight="1" x14ac:dyDescent="0.35">
      <c r="B7" s="480"/>
      <c r="C7" s="480"/>
      <c r="D7" s="480"/>
      <c r="E7" s="480"/>
      <c r="F7" s="480"/>
      <c r="G7" s="480"/>
      <c r="H7" s="480"/>
      <c r="I7" s="480"/>
    </row>
    <row r="8" spans="1:24" ht="3" customHeight="1" x14ac:dyDescent="0.35"/>
    <row r="9" spans="1:24" ht="3.75" customHeight="1" x14ac:dyDescent="0.35"/>
    <row r="10" spans="1:24" ht="20.100000000000001" customHeight="1" x14ac:dyDescent="0.7">
      <c r="B10" s="481" t="str">
        <f t="shared" ref="B10:B29" ca="1" si="0">CONCATENATE("opération n° ",CELL("ligne",B10)-9)</f>
        <v>opération n° 1</v>
      </c>
      <c r="C10" s="481"/>
      <c r="D10" s="482" t="str">
        <f t="shared" ref="D10:D29" ca="1" si="1">OFFSET($M$16,M16-1,7,1,1)</f>
        <v>17 - 20 =</v>
      </c>
      <c r="E10" s="482"/>
      <c r="F10" s="338"/>
      <c r="G10" s="338"/>
      <c r="H10" s="338"/>
      <c r="I10" s="338"/>
      <c r="L10" s="487" t="s">
        <v>3</v>
      </c>
      <c r="M10" s="487"/>
      <c r="N10" s="487"/>
      <c r="O10" s="487"/>
      <c r="P10" s="487"/>
      <c r="Q10" s="487"/>
      <c r="R10" s="487"/>
      <c r="S10" s="487"/>
      <c r="T10" s="487"/>
      <c r="U10" s="487"/>
    </row>
    <row r="11" spans="1:24" ht="20.100000000000001" customHeight="1" x14ac:dyDescent="0.7">
      <c r="B11" s="477" t="str">
        <f t="shared" ca="1" si="0"/>
        <v>opération n° 2</v>
      </c>
      <c r="C11" s="477"/>
      <c r="D11" s="478" t="str">
        <f t="shared" ca="1" si="1"/>
        <v>8 - 11 =</v>
      </c>
      <c r="E11" s="478"/>
      <c r="F11" s="485"/>
      <c r="G11" s="485"/>
      <c r="H11" s="485"/>
      <c r="I11" s="485"/>
      <c r="L11" s="487"/>
      <c r="M11" s="487"/>
      <c r="N11" s="487"/>
      <c r="O11" s="487"/>
      <c r="P11" s="487"/>
      <c r="Q11" s="487"/>
      <c r="R11" s="487"/>
      <c r="S11" s="487"/>
      <c r="T11" s="487"/>
      <c r="U11" s="487"/>
    </row>
    <row r="12" spans="1:24" ht="20.100000000000001" customHeight="1" x14ac:dyDescent="0.7">
      <c r="B12" s="471" t="str">
        <f t="shared" ca="1" si="0"/>
        <v>opération n° 3</v>
      </c>
      <c r="C12" s="471"/>
      <c r="D12" s="472" t="str">
        <f t="shared" ca="1" si="1"/>
        <v>15 + ( -2) =</v>
      </c>
      <c r="E12" s="472"/>
      <c r="F12" s="331"/>
      <c r="G12" s="331"/>
      <c r="H12" s="331"/>
      <c r="I12" s="331"/>
    </row>
    <row r="13" spans="1:24" ht="20.100000000000001" customHeight="1" x14ac:dyDescent="0.7">
      <c r="B13" s="477" t="str">
        <f t="shared" ca="1" si="0"/>
        <v>opération n° 4</v>
      </c>
      <c r="C13" s="477"/>
      <c r="D13" s="478" t="str">
        <f t="shared" ca="1" si="1"/>
        <v>-20 - ( -20) =</v>
      </c>
      <c r="E13" s="478"/>
      <c r="F13" s="485"/>
      <c r="G13" s="485"/>
      <c r="H13" s="485"/>
      <c r="I13" s="485"/>
      <c r="L13" s="37"/>
      <c r="M13" s="38"/>
      <c r="N13" s="38"/>
      <c r="O13" s="486" t="s">
        <v>116</v>
      </c>
      <c r="P13" s="486"/>
      <c r="Q13" s="486"/>
      <c r="R13" s="486"/>
      <c r="S13" s="486"/>
      <c r="T13" s="486"/>
      <c r="U13" s="38"/>
      <c r="V13" s="38"/>
      <c r="W13" s="38"/>
      <c r="X13" s="39"/>
    </row>
    <row r="14" spans="1:24" ht="20.100000000000001" customHeight="1" x14ac:dyDescent="0.7">
      <c r="B14" s="471" t="str">
        <f t="shared" ca="1" si="0"/>
        <v>opération n° 5</v>
      </c>
      <c r="C14" s="471"/>
      <c r="D14" s="472" t="str">
        <f t="shared" ca="1" si="1"/>
        <v>-42 ÷ ( -7) =</v>
      </c>
      <c r="E14" s="472"/>
      <c r="F14" s="331"/>
      <c r="G14" s="331"/>
      <c r="H14" s="331"/>
      <c r="I14" s="331"/>
      <c r="L14" s="40"/>
      <c r="M14" s="41"/>
      <c r="N14" s="41"/>
      <c r="O14" s="486"/>
      <c r="P14" s="486"/>
      <c r="Q14" s="486"/>
      <c r="R14" s="486"/>
      <c r="S14" s="486"/>
      <c r="T14" s="486"/>
      <c r="U14" s="41"/>
      <c r="V14" s="41"/>
      <c r="W14" s="41"/>
      <c r="X14" s="42"/>
    </row>
    <row r="15" spans="1:24" ht="20.100000000000001" customHeight="1" x14ac:dyDescent="0.7">
      <c r="B15" s="477" t="str">
        <f t="shared" ca="1" si="0"/>
        <v>opération n° 6</v>
      </c>
      <c r="C15" s="477"/>
      <c r="D15" s="478" t="str">
        <f t="shared" ca="1" si="1"/>
        <v>28 ÷ 4 =</v>
      </c>
      <c r="E15" s="478"/>
      <c r="F15" s="485"/>
      <c r="G15" s="485"/>
      <c r="H15" s="485"/>
      <c r="I15" s="485"/>
      <c r="L15" s="40"/>
      <c r="M15" s="41" t="s">
        <v>117</v>
      </c>
      <c r="N15" s="41"/>
      <c r="O15" s="43"/>
      <c r="P15" s="43"/>
      <c r="Q15" s="41"/>
      <c r="R15" s="43"/>
      <c r="S15" s="43"/>
      <c r="T15" s="43"/>
      <c r="U15" s="41"/>
      <c r="V15" s="41"/>
      <c r="W15" s="41"/>
      <c r="X15" s="42"/>
    </row>
    <row r="16" spans="1:24" ht="20.100000000000001" customHeight="1" x14ac:dyDescent="0.7">
      <c r="B16" s="471" t="str">
        <f t="shared" ca="1" si="0"/>
        <v>opération n° 7</v>
      </c>
      <c r="C16" s="471"/>
      <c r="D16" s="472" t="str">
        <f t="shared" ca="1" si="1"/>
        <v>9 + 7 =</v>
      </c>
      <c r="E16" s="472"/>
      <c r="F16" s="331"/>
      <c r="G16" s="331"/>
      <c r="H16" s="331"/>
      <c r="I16" s="331"/>
      <c r="L16" s="40" t="s">
        <v>118</v>
      </c>
      <c r="M16" s="176" t="str">
        <f ca="1">'tirages aléatoires'!G4</f>
        <v>15</v>
      </c>
      <c r="N16" s="41">
        <f t="shared" ref="N16:N35" ca="1" si="2">INT(RAND()*2)</f>
        <v>1</v>
      </c>
      <c r="O16" s="43">
        <f ca="1">IF(N16=1,INT(RAND()*20+1),-1*INT(RAND()*20+1))</f>
        <v>9</v>
      </c>
      <c r="P16" s="43" t="s">
        <v>15</v>
      </c>
      <c r="Q16" s="41">
        <f t="shared" ref="Q16:Q35" ca="1" si="3">INT(RAND()*2)</f>
        <v>1</v>
      </c>
      <c r="R16" s="43">
        <f ca="1">IF(Q16=1,INT(RAND()*20+1),-1*INT(RAND()*20+1))</f>
        <v>7</v>
      </c>
      <c r="S16" s="43">
        <f t="shared" ref="S16:S35" ca="1" si="4">IF(R16&lt;0,CONCATENATE("( ",R16,")"),R16)</f>
        <v>7</v>
      </c>
      <c r="T16" s="43" t="str">
        <f t="shared" ref="T16:T35" ca="1" si="5">CONCATENATE(O16," ",P16," ",S16," =")</f>
        <v>9 + 7 =</v>
      </c>
      <c r="U16" s="41"/>
      <c r="V16" s="41">
        <f ca="1">O16+R16</f>
        <v>16</v>
      </c>
      <c r="W16" s="41"/>
      <c r="X16" s="42"/>
    </row>
    <row r="17" spans="2:42" ht="20.100000000000001" customHeight="1" x14ac:dyDescent="0.7">
      <c r="B17" s="477" t="str">
        <f t="shared" ca="1" si="0"/>
        <v>opération n° 8</v>
      </c>
      <c r="C17" s="477"/>
      <c r="D17" s="478" t="str">
        <f t="shared" ca="1" si="1"/>
        <v>3 - ( -9) =</v>
      </c>
      <c r="E17" s="478"/>
      <c r="F17" s="485"/>
      <c r="G17" s="485"/>
      <c r="H17" s="485"/>
      <c r="I17" s="485"/>
      <c r="L17" s="40"/>
      <c r="M17" s="176" t="str">
        <f ca="1">'tirages aléatoires'!G5</f>
        <v>11</v>
      </c>
      <c r="N17" s="41">
        <f t="shared" ca="1" si="2"/>
        <v>0</v>
      </c>
      <c r="O17" s="43">
        <f ca="1">IF(N17=1,INT(RAND()*20+1),-1*INT(RAND()*20+1))</f>
        <v>-10</v>
      </c>
      <c r="P17" s="43" t="s">
        <v>15</v>
      </c>
      <c r="Q17" s="41">
        <f t="shared" ca="1" si="3"/>
        <v>0</v>
      </c>
      <c r="R17" s="43">
        <f ca="1">IF(Q17=1,INT(RAND()*20+1),-1*INT(RAND()*20+1))</f>
        <v>-13</v>
      </c>
      <c r="S17" s="43" t="str">
        <f t="shared" ca="1" si="4"/>
        <v>( -13)</v>
      </c>
      <c r="T17" s="43" t="str">
        <f t="shared" ca="1" si="5"/>
        <v>-10 + ( -13) =</v>
      </c>
      <c r="U17" s="41"/>
      <c r="V17" s="41">
        <f ca="1">O17+R17</f>
        <v>-23</v>
      </c>
      <c r="W17" s="41"/>
      <c r="X17" s="42"/>
    </row>
    <row r="18" spans="2:42" ht="20.100000000000001" customHeight="1" x14ac:dyDescent="0.7">
      <c r="B18" s="471" t="str">
        <f t="shared" ca="1" si="0"/>
        <v>opération n° 9</v>
      </c>
      <c r="C18" s="471"/>
      <c r="D18" s="472" t="str">
        <f t="shared" ca="1" si="1"/>
        <v>-12 - 9 =</v>
      </c>
      <c r="E18" s="472"/>
      <c r="F18" s="331"/>
      <c r="G18" s="331"/>
      <c r="H18" s="331"/>
      <c r="I18" s="331"/>
      <c r="L18" s="40"/>
      <c r="M18" s="176" t="str">
        <f ca="1">'tirages aléatoires'!G6</f>
        <v>04</v>
      </c>
      <c r="N18" s="41">
        <f t="shared" ca="1" si="2"/>
        <v>1</v>
      </c>
      <c r="O18" s="43">
        <f ca="1">IF(N18=1,INT(RAND()*20+1),-1*INT(RAND()*20+1))</f>
        <v>2</v>
      </c>
      <c r="P18" s="43" t="s">
        <v>15</v>
      </c>
      <c r="Q18" s="41">
        <f t="shared" ca="1" si="3"/>
        <v>0</v>
      </c>
      <c r="R18" s="43">
        <f ca="1">IF(Q18=1,INT(RAND()*20+1),-1*INT(RAND()*20+1))</f>
        <v>-4</v>
      </c>
      <c r="S18" s="43" t="str">
        <f t="shared" ca="1" si="4"/>
        <v>( -4)</v>
      </c>
      <c r="T18" s="43" t="str">
        <f t="shared" ca="1" si="5"/>
        <v>2 + ( -4) =</v>
      </c>
      <c r="U18" s="41"/>
      <c r="V18" s="41">
        <f ca="1">O18+R18</f>
        <v>-2</v>
      </c>
      <c r="W18" s="41"/>
      <c r="X18" s="42"/>
    </row>
    <row r="19" spans="2:42" ht="20.100000000000001" customHeight="1" x14ac:dyDescent="0.7">
      <c r="B19" s="477" t="str">
        <f t="shared" ca="1" si="0"/>
        <v>opération n° 10</v>
      </c>
      <c r="C19" s="477"/>
      <c r="D19" s="478" t="str">
        <f t="shared" ca="1" si="1"/>
        <v>4 x 10 =</v>
      </c>
      <c r="E19" s="478"/>
      <c r="F19" s="485"/>
      <c r="G19" s="485"/>
      <c r="H19" s="485"/>
      <c r="I19" s="485"/>
      <c r="L19" s="40"/>
      <c r="M19" s="176" t="str">
        <f ca="1">'tirages aléatoires'!G7</f>
        <v>12</v>
      </c>
      <c r="N19" s="41">
        <f t="shared" ca="1" si="2"/>
        <v>1</v>
      </c>
      <c r="O19" s="43">
        <f ca="1">IF(N19=1,INT(RAND()*20+1),-1*INT(RAND()*20+1))</f>
        <v>15</v>
      </c>
      <c r="P19" s="43" t="s">
        <v>15</v>
      </c>
      <c r="Q19" s="41">
        <f t="shared" ca="1" si="3"/>
        <v>0</v>
      </c>
      <c r="R19" s="43">
        <f ca="1">IF(Q19=1,INT(RAND()*20+1),-1*INT(RAND()*20+1))</f>
        <v>-2</v>
      </c>
      <c r="S19" s="43" t="str">
        <f t="shared" ca="1" si="4"/>
        <v>( -2)</v>
      </c>
      <c r="T19" s="43" t="str">
        <f t="shared" ca="1" si="5"/>
        <v>15 + ( -2) =</v>
      </c>
      <c r="U19" s="41"/>
      <c r="V19" s="41">
        <f ca="1">O19+R19</f>
        <v>13</v>
      </c>
      <c r="W19" s="41"/>
      <c r="X19" s="42"/>
    </row>
    <row r="20" spans="2:42" ht="20.100000000000001" customHeight="1" x14ac:dyDescent="0.7">
      <c r="B20" s="471" t="str">
        <f t="shared" ca="1" si="0"/>
        <v>opération n° 11</v>
      </c>
      <c r="C20" s="471"/>
      <c r="D20" s="472" t="str">
        <f t="shared" ca="1" si="1"/>
        <v>-12 x ( -9) =</v>
      </c>
      <c r="E20" s="472"/>
      <c r="F20" s="331"/>
      <c r="G20" s="331"/>
      <c r="H20" s="331"/>
      <c r="I20" s="331"/>
      <c r="L20" s="40"/>
      <c r="M20" s="176" t="str">
        <f ca="1">'tirages aléatoires'!G8</f>
        <v>17</v>
      </c>
      <c r="N20" s="41">
        <f t="shared" ca="1" si="2"/>
        <v>0</v>
      </c>
      <c r="O20" s="43">
        <f ca="1">IF(N20=1,INT(RAND()*20+1),-1*INT(RAND()*20+1))</f>
        <v>-7</v>
      </c>
      <c r="P20" s="43" t="s">
        <v>15</v>
      </c>
      <c r="Q20" s="41">
        <f t="shared" ca="1" si="3"/>
        <v>0</v>
      </c>
      <c r="R20" s="43">
        <f ca="1">IF(Q20=1,INT(RAND()*20+1),-1*INT(RAND()*20+1))</f>
        <v>-17</v>
      </c>
      <c r="S20" s="43" t="str">
        <f t="shared" ca="1" si="4"/>
        <v>( -17)</v>
      </c>
      <c r="T20" s="43" t="str">
        <f t="shared" ca="1" si="5"/>
        <v>-7 + ( -17) =</v>
      </c>
      <c r="U20" s="41"/>
      <c r="V20" s="41">
        <f ca="1">O20+R20</f>
        <v>-24</v>
      </c>
      <c r="W20" s="41"/>
      <c r="X20" s="42"/>
    </row>
    <row r="21" spans="2:42" ht="20.100000000000001" customHeight="1" x14ac:dyDescent="0.7">
      <c r="B21" s="477" t="str">
        <f t="shared" ca="1" si="0"/>
        <v>opération n° 12</v>
      </c>
      <c r="C21" s="477"/>
      <c r="D21" s="478" t="str">
        <f t="shared" ca="1" si="1"/>
        <v>-7 + ( -17) =</v>
      </c>
      <c r="E21" s="478"/>
      <c r="F21" s="485"/>
      <c r="G21" s="485"/>
      <c r="H21" s="485"/>
      <c r="I21" s="485"/>
      <c r="L21" s="40" t="s">
        <v>119</v>
      </c>
      <c r="M21" s="176" t="str">
        <f ca="1">'tirages aléatoires'!G9</f>
        <v>16</v>
      </c>
      <c r="N21" s="41">
        <f t="shared" ca="1" si="2"/>
        <v>1</v>
      </c>
      <c r="O21" s="43">
        <f ca="1">IF(N21=1,INT(RAND()*11+2),-1*INT(RAND()*11+2))</f>
        <v>10</v>
      </c>
      <c r="P21" s="43" t="s">
        <v>20</v>
      </c>
      <c r="Q21" s="41">
        <f t="shared" ca="1" si="3"/>
        <v>0</v>
      </c>
      <c r="R21" s="43">
        <f ca="1">IF(Q21=1,INT(RAND()*9+2),-1*INT(RAND()*9+2))</f>
        <v>-8</v>
      </c>
      <c r="S21" s="43" t="str">
        <f t="shared" ca="1" si="4"/>
        <v>( -8)</v>
      </c>
      <c r="T21" s="43" t="str">
        <f t="shared" ca="1" si="5"/>
        <v>10 x ( -8) =</v>
      </c>
      <c r="U21" s="41"/>
      <c r="V21" s="41">
        <f ca="1">O21*R21</f>
        <v>-80</v>
      </c>
      <c r="W21" s="41"/>
      <c r="X21" s="42"/>
    </row>
    <row r="22" spans="2:42" ht="20.100000000000001" customHeight="1" x14ac:dyDescent="0.7">
      <c r="B22" s="471" t="str">
        <f t="shared" ca="1" si="0"/>
        <v>opération n° 13</v>
      </c>
      <c r="C22" s="471"/>
      <c r="D22" s="472" t="str">
        <f t="shared" ca="1" si="1"/>
        <v>12 ÷ 4 =</v>
      </c>
      <c r="E22" s="472"/>
      <c r="F22" s="331"/>
      <c r="G22" s="331"/>
      <c r="H22" s="331"/>
      <c r="I22" s="331"/>
      <c r="L22" s="40"/>
      <c r="M22" s="176" t="str">
        <f ca="1">'tirages aléatoires'!G10</f>
        <v>01</v>
      </c>
      <c r="N22" s="41">
        <f t="shared" ca="1" si="2"/>
        <v>0</v>
      </c>
      <c r="O22" s="43">
        <f ca="1">IF(N22=1,INT(RAND()*11+2),-1*INT(RAND()*11+2))</f>
        <v>-6</v>
      </c>
      <c r="P22" s="43" t="s">
        <v>20</v>
      </c>
      <c r="Q22" s="41">
        <f t="shared" ca="1" si="3"/>
        <v>0</v>
      </c>
      <c r="R22" s="43">
        <f ca="1">IF(Q22=1,INT(RAND()*9+2),-1*INT(RAND()*9+2))</f>
        <v>-4</v>
      </c>
      <c r="S22" s="43" t="str">
        <f t="shared" ca="1" si="4"/>
        <v>( -4)</v>
      </c>
      <c r="T22" s="43" t="str">
        <f t="shared" ca="1" si="5"/>
        <v>-6 x ( -4) =</v>
      </c>
      <c r="U22" s="41"/>
      <c r="V22" s="41">
        <f ca="1">O22*R22</f>
        <v>24</v>
      </c>
      <c r="W22" s="41"/>
      <c r="X22" s="42"/>
    </row>
    <row r="23" spans="2:42" ht="20.100000000000001" customHeight="1" x14ac:dyDescent="0.7">
      <c r="B23" s="477" t="str">
        <f t="shared" ca="1" si="0"/>
        <v>opération n° 14</v>
      </c>
      <c r="C23" s="477"/>
      <c r="D23" s="478" t="str">
        <f t="shared" ca="1" si="1"/>
        <v>2 + ( -4) =</v>
      </c>
      <c r="E23" s="478"/>
      <c r="F23" s="485"/>
      <c r="G23" s="485"/>
      <c r="H23" s="485"/>
      <c r="I23" s="485"/>
      <c r="L23" s="40"/>
      <c r="M23" s="176" t="str">
        <f ca="1">'tirages aléatoires'!G11</f>
        <v>14</v>
      </c>
      <c r="N23" s="41">
        <f t="shared" ca="1" si="2"/>
        <v>1</v>
      </c>
      <c r="O23" s="43">
        <f ca="1">IF(N23=1,INT(RAND()*11+2),-1*INT(RAND()*11+2))</f>
        <v>4</v>
      </c>
      <c r="P23" s="43" t="s">
        <v>20</v>
      </c>
      <c r="Q23" s="41">
        <f t="shared" ca="1" si="3"/>
        <v>1</v>
      </c>
      <c r="R23" s="43">
        <f ca="1">IF(Q23=1,INT(RAND()*9+2),-1*INT(RAND()*9+2))</f>
        <v>10</v>
      </c>
      <c r="S23" s="43">
        <f t="shared" ca="1" si="4"/>
        <v>10</v>
      </c>
      <c r="T23" s="43" t="str">
        <f t="shared" ca="1" si="5"/>
        <v>4 x 10 =</v>
      </c>
      <c r="U23" s="41"/>
      <c r="V23" s="41">
        <f ca="1">O23*R23</f>
        <v>40</v>
      </c>
      <c r="W23" s="41"/>
      <c r="X23" s="42"/>
    </row>
    <row r="24" spans="2:42" ht="20.100000000000001" customHeight="1" x14ac:dyDescent="0.7">
      <c r="B24" s="471" t="str">
        <f t="shared" ca="1" si="0"/>
        <v>opération n° 15</v>
      </c>
      <c r="C24" s="471"/>
      <c r="D24" s="472" t="str">
        <f t="shared" ca="1" si="1"/>
        <v>-6 x ( -4) =</v>
      </c>
      <c r="E24" s="472"/>
      <c r="F24" s="331"/>
      <c r="G24" s="331"/>
      <c r="H24" s="331"/>
      <c r="I24" s="331"/>
      <c r="L24" s="40"/>
      <c r="M24" s="176" t="str">
        <f ca="1">'tirages aléatoires'!G12</f>
        <v>13</v>
      </c>
      <c r="N24" s="41">
        <f t="shared" ca="1" si="2"/>
        <v>1</v>
      </c>
      <c r="O24" s="43">
        <f ca="1">IF(N24=1,INT(RAND()*11+2),-1*INT(RAND()*11+2))</f>
        <v>3</v>
      </c>
      <c r="P24" s="43" t="s">
        <v>20</v>
      </c>
      <c r="Q24" s="41">
        <f t="shared" ca="1" si="3"/>
        <v>1</v>
      </c>
      <c r="R24" s="43">
        <f ca="1">IF(Q24=1,INT(RAND()*9+2),-1*INT(RAND()*9+2))</f>
        <v>10</v>
      </c>
      <c r="S24" s="43">
        <f t="shared" ca="1" si="4"/>
        <v>10</v>
      </c>
      <c r="T24" s="43" t="str">
        <f t="shared" ca="1" si="5"/>
        <v>3 x 10 =</v>
      </c>
      <c r="U24" s="41"/>
      <c r="V24" s="41">
        <f ca="1">O24*R24</f>
        <v>30</v>
      </c>
      <c r="W24" s="41"/>
      <c r="X24" s="42"/>
    </row>
    <row r="25" spans="2:42" ht="20.100000000000001" customHeight="1" x14ac:dyDescent="0.7">
      <c r="B25" s="477" t="str">
        <f t="shared" ca="1" si="0"/>
        <v>opération n° 16</v>
      </c>
      <c r="C25" s="477"/>
      <c r="D25" s="478" t="str">
        <f t="shared" ca="1" si="1"/>
        <v>81 ÷ 9 =</v>
      </c>
      <c r="E25" s="478"/>
      <c r="F25" s="485"/>
      <c r="G25" s="485"/>
      <c r="H25" s="485"/>
      <c r="I25" s="485"/>
      <c r="L25" s="40"/>
      <c r="M25" s="176" t="str">
        <f ca="1">'tirages aléatoires'!G13</f>
        <v>08</v>
      </c>
      <c r="N25" s="41">
        <f t="shared" ca="1" si="2"/>
        <v>0</v>
      </c>
      <c r="O25" s="43">
        <f ca="1">IF(N25=1,INT(RAND()*11+2),-1*INT(RAND()*11+2))</f>
        <v>-12</v>
      </c>
      <c r="P25" s="43" t="s">
        <v>20</v>
      </c>
      <c r="Q25" s="41">
        <f t="shared" ca="1" si="3"/>
        <v>0</v>
      </c>
      <c r="R25" s="43">
        <f ca="1">IF(Q25=1,INT(RAND()*9+2),-1*INT(RAND()*9+2))</f>
        <v>-9</v>
      </c>
      <c r="S25" s="43" t="str">
        <f t="shared" ca="1" si="4"/>
        <v>( -9)</v>
      </c>
      <c r="T25" s="43" t="str">
        <f t="shared" ca="1" si="5"/>
        <v>-12 x ( -9) =</v>
      </c>
      <c r="U25" s="41"/>
      <c r="V25" s="41">
        <f ca="1">O25*R25</f>
        <v>108</v>
      </c>
      <c r="W25" s="41"/>
      <c r="X25" s="42"/>
    </row>
    <row r="26" spans="2:42" ht="20.100000000000001" customHeight="1" x14ac:dyDescent="0.7">
      <c r="B26" s="471" t="str">
        <f t="shared" ca="1" si="0"/>
        <v>opération n° 17</v>
      </c>
      <c r="C26" s="471"/>
      <c r="D26" s="472" t="str">
        <f t="shared" ca="1" si="1"/>
        <v>-14 ÷ ( -7) =</v>
      </c>
      <c r="E26" s="472"/>
      <c r="F26" s="331"/>
      <c r="G26" s="331"/>
      <c r="H26" s="331"/>
      <c r="I26" s="331"/>
      <c r="L26" s="40" t="s">
        <v>120</v>
      </c>
      <c r="M26" s="176" t="str">
        <f ca="1">'tirages aléatoires'!G14</f>
        <v>10</v>
      </c>
      <c r="N26" s="41">
        <f t="shared" ca="1" si="2"/>
        <v>1</v>
      </c>
      <c r="O26" s="43">
        <f ca="1">IF(N26=1,INT(RAND()*20+1),-1*INT(RAND()*20+1))</f>
        <v>8</v>
      </c>
      <c r="P26" s="43" t="s">
        <v>18</v>
      </c>
      <c r="Q26" s="41">
        <f t="shared" ca="1" si="3"/>
        <v>1</v>
      </c>
      <c r="R26" s="43">
        <f ca="1">IF(Q26=1,INT(RAND()*20+1),-1*INT(RAND()*20+1))</f>
        <v>11</v>
      </c>
      <c r="S26" s="43">
        <f t="shared" ca="1" si="4"/>
        <v>11</v>
      </c>
      <c r="T26" s="43" t="str">
        <f t="shared" ca="1" si="5"/>
        <v>8 - 11 =</v>
      </c>
      <c r="U26" s="41"/>
      <c r="V26" s="41">
        <f ca="1">O26-R26</f>
        <v>-3</v>
      </c>
      <c r="W26" s="41"/>
      <c r="X26" s="42"/>
    </row>
    <row r="27" spans="2:42" ht="20.100000000000001" customHeight="1" x14ac:dyDescent="0.7">
      <c r="B27" s="477" t="str">
        <f t="shared" ca="1" si="0"/>
        <v>opération n° 18</v>
      </c>
      <c r="C27" s="477"/>
      <c r="D27" s="478" t="str">
        <f t="shared" ca="1" si="1"/>
        <v>-10 + ( -13) =</v>
      </c>
      <c r="E27" s="478"/>
      <c r="F27" s="485"/>
      <c r="G27" s="485"/>
      <c r="H27" s="485"/>
      <c r="I27" s="485"/>
      <c r="L27" s="40"/>
      <c r="M27" s="176" t="str">
        <f ca="1">'tirages aléatoires'!G15</f>
        <v>05</v>
      </c>
      <c r="N27" s="41">
        <f t="shared" ca="1" si="2"/>
        <v>0</v>
      </c>
      <c r="O27" s="43">
        <f ca="1">IF(N27=1,INT(RAND()*20+1),-1*INT(RAND()*20+1))</f>
        <v>-20</v>
      </c>
      <c r="P27" s="43" t="s">
        <v>18</v>
      </c>
      <c r="Q27" s="41">
        <f t="shared" ca="1" si="3"/>
        <v>0</v>
      </c>
      <c r="R27" s="43">
        <f ca="1">IF(Q27=1,INT(RAND()*20+1),-1*INT(RAND()*20+1))</f>
        <v>-20</v>
      </c>
      <c r="S27" s="43" t="str">
        <f t="shared" ca="1" si="4"/>
        <v>( -20)</v>
      </c>
      <c r="T27" s="43" t="str">
        <f t="shared" ca="1" si="5"/>
        <v>-20 - ( -20) =</v>
      </c>
      <c r="U27" s="41"/>
      <c r="V27" s="41">
        <f ca="1">O27-R27</f>
        <v>0</v>
      </c>
      <c r="W27" s="41"/>
      <c r="X27" s="42"/>
    </row>
    <row r="28" spans="2:42" ht="20.100000000000001" customHeight="1" x14ac:dyDescent="0.7">
      <c r="B28" s="471" t="str">
        <f t="shared" ca="1" si="0"/>
        <v>opération n° 19</v>
      </c>
      <c r="C28" s="471"/>
      <c r="D28" s="472" t="str">
        <f t="shared" ca="1" si="1"/>
        <v>10 x ( -8) =</v>
      </c>
      <c r="E28" s="472"/>
      <c r="F28" s="331"/>
      <c r="G28" s="331"/>
      <c r="H28" s="331"/>
      <c r="I28" s="331"/>
      <c r="L28" s="40"/>
      <c r="M28" s="176" t="str">
        <f ca="1">'tirages aléatoires'!G16</f>
        <v>18</v>
      </c>
      <c r="N28" s="41">
        <f t="shared" ca="1" si="2"/>
        <v>0</v>
      </c>
      <c r="O28" s="43">
        <f ca="1">IF(N28=1,INT(RAND()*20+1),-1*INT(RAND()*20+1))</f>
        <v>-12</v>
      </c>
      <c r="P28" s="43" t="s">
        <v>18</v>
      </c>
      <c r="Q28" s="41">
        <f t="shared" ca="1" si="3"/>
        <v>1</v>
      </c>
      <c r="R28" s="43">
        <f ca="1">IF(Q28=1,INT(RAND()*20+1),-1*INT(RAND()*20+1))</f>
        <v>9</v>
      </c>
      <c r="S28" s="43">
        <f t="shared" ca="1" si="4"/>
        <v>9</v>
      </c>
      <c r="T28" s="43" t="str">
        <f t="shared" ca="1" si="5"/>
        <v>-12 - 9 =</v>
      </c>
      <c r="U28" s="41"/>
      <c r="V28" s="41">
        <f ca="1">O28-R28</f>
        <v>-21</v>
      </c>
      <c r="W28" s="41"/>
      <c r="X28" s="42"/>
    </row>
    <row r="29" spans="2:42" ht="20.100000000000001" customHeight="1" x14ac:dyDescent="0.7">
      <c r="B29" s="474" t="str">
        <f t="shared" ca="1" si="0"/>
        <v>opération n° 20</v>
      </c>
      <c r="C29" s="474"/>
      <c r="D29" s="475" t="str">
        <f t="shared" ca="1" si="1"/>
        <v>3 x 10 =</v>
      </c>
      <c r="E29" s="475"/>
      <c r="F29" s="484"/>
      <c r="G29" s="484"/>
      <c r="H29" s="484"/>
      <c r="I29" s="484"/>
      <c r="L29" s="40"/>
      <c r="M29" s="176" t="str">
        <f ca="1">'tirages aléatoires'!G17</f>
        <v>03</v>
      </c>
      <c r="N29" s="41">
        <f t="shared" ca="1" si="2"/>
        <v>1</v>
      </c>
      <c r="O29" s="43">
        <f ca="1">IF(N29=1,INT(RAND()*20+1),-1*INT(RAND()*20+1))</f>
        <v>3</v>
      </c>
      <c r="P29" s="43" t="s">
        <v>18</v>
      </c>
      <c r="Q29" s="41">
        <f t="shared" ca="1" si="3"/>
        <v>0</v>
      </c>
      <c r="R29" s="43">
        <f ca="1">IF(Q29=1,INT(RAND()*20+1),-1*INT(RAND()*20+1))</f>
        <v>-9</v>
      </c>
      <c r="S29" s="43" t="str">
        <f t="shared" ca="1" si="4"/>
        <v>( -9)</v>
      </c>
      <c r="T29" s="43" t="str">
        <f t="shared" ca="1" si="5"/>
        <v>3 - ( -9) =</v>
      </c>
      <c r="U29" s="41"/>
      <c r="V29" s="41">
        <f ca="1">O29-R29</f>
        <v>12</v>
      </c>
      <c r="W29" s="41"/>
      <c r="X29" s="42"/>
    </row>
    <row r="30" spans="2:42" s="47" customFormat="1" ht="20.100000000000001" customHeight="1" x14ac:dyDescent="0.4">
      <c r="B30" s="142"/>
      <c r="C30" s="142"/>
      <c r="D30" s="142"/>
      <c r="E30" s="142"/>
      <c r="F30" s="143"/>
      <c r="G30" s="143"/>
      <c r="H30" s="143"/>
      <c r="I30" s="143"/>
      <c r="L30" s="40"/>
      <c r="M30" s="176" t="str">
        <f ca="1">'tirages aléatoires'!G18</f>
        <v>07</v>
      </c>
      <c r="N30" s="41">
        <f t="shared" ca="1" si="2"/>
        <v>1</v>
      </c>
      <c r="O30" s="43">
        <f ca="1">IF(N30=1,INT(RAND()*20+1),-1*INT(RAND()*20+1))</f>
        <v>17</v>
      </c>
      <c r="P30" s="43" t="s">
        <v>18</v>
      </c>
      <c r="Q30" s="41">
        <f t="shared" ca="1" si="3"/>
        <v>1</v>
      </c>
      <c r="R30" s="43">
        <f ca="1">IF(Q30=1,INT(RAND()*20+1),-1*INT(RAND()*20+1))</f>
        <v>20</v>
      </c>
      <c r="S30" s="43">
        <f t="shared" ca="1" si="4"/>
        <v>20</v>
      </c>
      <c r="T30" s="43" t="str">
        <f t="shared" ca="1" si="5"/>
        <v>17 - 20 =</v>
      </c>
      <c r="U30" s="41"/>
      <c r="V30" s="41">
        <f ca="1">O30-R30</f>
        <v>-3</v>
      </c>
      <c r="W30" s="41"/>
      <c r="X30" s="42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</row>
    <row r="31" spans="2:42" ht="15.75" x14ac:dyDescent="0.5">
      <c r="L31" s="40" t="s">
        <v>121</v>
      </c>
      <c r="M31" s="176" t="str">
        <f ca="1">'tirages aléatoires'!G19</f>
        <v>20</v>
      </c>
      <c r="N31" s="41">
        <f t="shared" ca="1" si="2"/>
        <v>1</v>
      </c>
      <c r="O31" s="43">
        <f ca="1">IF(N31=1,R31*INT(RAND()*9+2),-1*R31*INT(RAND()*9+2))</f>
        <v>28</v>
      </c>
      <c r="P31" s="177" t="s">
        <v>45</v>
      </c>
      <c r="Q31" s="41">
        <f t="shared" ca="1" si="3"/>
        <v>1</v>
      </c>
      <c r="R31" s="43">
        <f ca="1">IF(Q31=1,INT(RAND()*9+2),-1*INT(RAND()*9+2))</f>
        <v>4</v>
      </c>
      <c r="S31" s="43">
        <f t="shared" ca="1" si="4"/>
        <v>4</v>
      </c>
      <c r="T31" s="43" t="str">
        <f t="shared" ca="1" si="5"/>
        <v>28 ÷ 4 =</v>
      </c>
      <c r="U31" s="41"/>
      <c r="V31" s="41">
        <f ca="1">O31/R31</f>
        <v>7</v>
      </c>
      <c r="W31" s="41"/>
      <c r="X31" s="42"/>
    </row>
    <row r="32" spans="2:42" ht="18.399999999999999" x14ac:dyDescent="0.7">
      <c r="B32" s="351" t="s">
        <v>22</v>
      </c>
      <c r="C32" s="351"/>
      <c r="D32" s="351"/>
      <c r="E32" s="351"/>
      <c r="F32" s="351"/>
      <c r="G32" s="351"/>
      <c r="H32" s="351"/>
      <c r="I32" s="351"/>
      <c r="J32" s="351"/>
      <c r="L32" s="40"/>
      <c r="M32" s="176" t="str">
        <f ca="1">'tirages aléatoires'!G20</f>
        <v>19</v>
      </c>
      <c r="N32" s="41">
        <f t="shared" ca="1" si="2"/>
        <v>1</v>
      </c>
      <c r="O32" s="43">
        <f ca="1">IF(N32=1,R32*INT(RAND()*9+2),-1*R32*INT(RAND()*9+2))</f>
        <v>-42</v>
      </c>
      <c r="P32" s="177" t="s">
        <v>45</v>
      </c>
      <c r="Q32" s="41">
        <f t="shared" ca="1" si="3"/>
        <v>0</v>
      </c>
      <c r="R32" s="43">
        <f ca="1">IF(Q32=1,INT(RAND()*9+2),-1*INT(RAND()*9+2))</f>
        <v>-7</v>
      </c>
      <c r="S32" s="43" t="str">
        <f t="shared" ca="1" si="4"/>
        <v>( -7)</v>
      </c>
      <c r="T32" s="43" t="str">
        <f t="shared" ca="1" si="5"/>
        <v>-42 ÷ ( -7) =</v>
      </c>
      <c r="U32" s="41"/>
      <c r="V32" s="41">
        <f ca="1">O32/R32</f>
        <v>6</v>
      </c>
      <c r="W32" s="41"/>
      <c r="X32" s="42"/>
    </row>
    <row r="33" spans="2:24" ht="15.75" x14ac:dyDescent="0.5">
      <c r="L33" s="40"/>
      <c r="M33" s="176" t="str">
        <f ca="1">'tirages aléatoires'!G21</f>
        <v>02</v>
      </c>
      <c r="N33" s="41">
        <f t="shared" ca="1" si="2"/>
        <v>1</v>
      </c>
      <c r="O33" s="43">
        <f ca="1">IF(N33=1,R33*INT(RAND()*9+2),-1*R33*INT(RAND()*9+2))</f>
        <v>12</v>
      </c>
      <c r="P33" s="177" t="s">
        <v>45</v>
      </c>
      <c r="Q33" s="41">
        <f t="shared" ca="1" si="3"/>
        <v>1</v>
      </c>
      <c r="R33" s="43">
        <f ca="1">IF(Q33=1,INT(RAND()*9+2),-1*INT(RAND()*9+2))</f>
        <v>4</v>
      </c>
      <c r="S33" s="43">
        <f t="shared" ca="1" si="4"/>
        <v>4</v>
      </c>
      <c r="T33" s="43" t="str">
        <f t="shared" ca="1" si="5"/>
        <v>12 ÷ 4 =</v>
      </c>
      <c r="U33" s="41"/>
      <c r="V33" s="41">
        <f ca="1">O33/R33</f>
        <v>3</v>
      </c>
      <c r="W33" s="41"/>
      <c r="X33" s="42"/>
    </row>
    <row r="34" spans="2:24" ht="15.75" customHeight="1" x14ac:dyDescent="0.5">
      <c r="B34" s="480" t="s">
        <v>115</v>
      </c>
      <c r="C34" s="480"/>
      <c r="D34" s="480"/>
      <c r="E34" s="480"/>
      <c r="F34" s="480"/>
      <c r="G34" s="480"/>
      <c r="H34" s="480"/>
      <c r="I34" s="480"/>
      <c r="L34" s="40"/>
      <c r="M34" s="176" t="str">
        <f ca="1">'tirages aléatoires'!G22</f>
        <v>06</v>
      </c>
      <c r="N34" s="41">
        <f t="shared" ca="1" si="2"/>
        <v>1</v>
      </c>
      <c r="O34" s="43">
        <f ca="1">IF(N34=1,R34*INT(RAND()*9+2),-1*R34*INT(RAND()*9+2))</f>
        <v>-14</v>
      </c>
      <c r="P34" s="177" t="s">
        <v>45</v>
      </c>
      <c r="Q34" s="41">
        <f t="shared" ca="1" si="3"/>
        <v>0</v>
      </c>
      <c r="R34" s="43">
        <f ca="1">IF(Q34=1,INT(RAND()*9+2),-1*INT(RAND()*9+2))</f>
        <v>-7</v>
      </c>
      <c r="S34" s="43" t="str">
        <f t="shared" ca="1" si="4"/>
        <v>( -7)</v>
      </c>
      <c r="T34" s="43" t="str">
        <f t="shared" ca="1" si="5"/>
        <v>-14 ÷ ( -7) =</v>
      </c>
      <c r="U34" s="41"/>
      <c r="V34" s="41">
        <f ca="1">O34/R34</f>
        <v>2</v>
      </c>
      <c r="W34" s="41"/>
      <c r="X34" s="42"/>
    </row>
    <row r="35" spans="2:24" ht="15.75" customHeight="1" x14ac:dyDescent="0.5">
      <c r="B35" s="480"/>
      <c r="C35" s="480"/>
      <c r="D35" s="480"/>
      <c r="E35" s="480"/>
      <c r="F35" s="480"/>
      <c r="G35" s="480"/>
      <c r="H35" s="480"/>
      <c r="I35" s="480"/>
      <c r="L35" s="40"/>
      <c r="M35" s="176" t="str">
        <f ca="1">'tirages aléatoires'!G23</f>
        <v>09</v>
      </c>
      <c r="N35" s="41">
        <f t="shared" ca="1" si="2"/>
        <v>1</v>
      </c>
      <c r="O35" s="43">
        <f ca="1">IF(N35=1,R35*INT(RAND()*9+2),-1*R35*INT(RAND()*9+2))</f>
        <v>81</v>
      </c>
      <c r="P35" s="177" t="s">
        <v>45</v>
      </c>
      <c r="Q35" s="41">
        <f t="shared" ca="1" si="3"/>
        <v>1</v>
      </c>
      <c r="R35" s="43">
        <f ca="1">IF(Q35=1,INT(RAND()*9+2),-1*INT(RAND()*9+2))</f>
        <v>9</v>
      </c>
      <c r="S35" s="43">
        <f t="shared" ca="1" si="4"/>
        <v>9</v>
      </c>
      <c r="T35" s="43" t="str">
        <f t="shared" ca="1" si="5"/>
        <v>81 ÷ 9 =</v>
      </c>
      <c r="U35" s="41"/>
      <c r="V35" s="41">
        <f ca="1">O35/R35</f>
        <v>9</v>
      </c>
      <c r="W35" s="41"/>
      <c r="X35" s="42"/>
    </row>
    <row r="36" spans="2:24" ht="15.75" customHeight="1" x14ac:dyDescent="0.5">
      <c r="B36" s="480"/>
      <c r="C36" s="480"/>
      <c r="D36" s="480"/>
      <c r="E36" s="480"/>
      <c r="F36" s="480"/>
      <c r="G36" s="480"/>
      <c r="H36" s="480"/>
      <c r="I36" s="480"/>
      <c r="L36" s="40"/>
      <c r="M36" s="41"/>
      <c r="N36" s="41"/>
      <c r="O36" s="43"/>
      <c r="P36" s="177"/>
      <c r="Q36" s="41"/>
      <c r="R36" s="43"/>
      <c r="S36" s="43"/>
      <c r="T36" s="43"/>
      <c r="U36" s="43"/>
      <c r="V36" s="43"/>
      <c r="W36" s="41"/>
      <c r="X36" s="42"/>
    </row>
    <row r="37" spans="2:24" ht="16.149999999999999" customHeight="1" x14ac:dyDescent="0.5">
      <c r="B37" s="480"/>
      <c r="C37" s="480"/>
      <c r="D37" s="480"/>
      <c r="E37" s="480"/>
      <c r="F37" s="480"/>
      <c r="G37" s="480"/>
      <c r="H37" s="480"/>
      <c r="I37" s="480"/>
      <c r="L37" s="40"/>
      <c r="M37" s="41"/>
      <c r="N37" s="41"/>
      <c r="O37" s="43"/>
      <c r="P37" s="177"/>
      <c r="Q37" s="41"/>
      <c r="R37" s="43"/>
      <c r="S37" s="43"/>
      <c r="T37" s="43"/>
      <c r="U37" s="43"/>
      <c r="V37" s="43"/>
      <c r="W37" s="41"/>
      <c r="X37" s="42"/>
    </row>
    <row r="38" spans="2:24" ht="3" customHeight="1" x14ac:dyDescent="0.5">
      <c r="N38" s="41"/>
      <c r="O38" s="43"/>
      <c r="P38" s="177"/>
      <c r="Q38" s="41"/>
      <c r="R38" s="43"/>
      <c r="S38" s="43"/>
      <c r="T38" s="43"/>
      <c r="U38" s="43"/>
      <c r="V38" s="43"/>
      <c r="W38" s="41"/>
      <c r="X38" s="42"/>
    </row>
    <row r="39" spans="2:24" ht="3" customHeight="1" x14ac:dyDescent="0.35"/>
    <row r="40" spans="2:24" ht="20.100000000000001" customHeight="1" x14ac:dyDescent="0.7">
      <c r="B40" s="481" t="str">
        <f t="shared" ref="B40:B59" ca="1" si="6">CONCATENATE("opération n° ",CELL("ligne",B10)-9)</f>
        <v>opération n° 1</v>
      </c>
      <c r="C40" s="481"/>
      <c r="D40" s="482" t="str">
        <f t="shared" ref="D40:D59" ca="1" si="7">OFFSET($M$16,M16-1,7,1,1)</f>
        <v>17 - 20 =</v>
      </c>
      <c r="E40" s="482"/>
      <c r="F40" s="483">
        <f t="shared" ref="F40:F59" ca="1" si="8">OFFSET($M$16,M16-1,9,1,1)</f>
        <v>-3</v>
      </c>
      <c r="G40" s="483"/>
      <c r="H40" s="483" t="str">
        <f t="shared" ref="H40:H59" ca="1" si="9">OFFSET($M$16,Q16-1,7,1,1)</f>
        <v>9 + 7 =</v>
      </c>
      <c r="I40" s="483"/>
    </row>
    <row r="41" spans="2:24" ht="20.100000000000001" customHeight="1" x14ac:dyDescent="0.7">
      <c r="B41" s="477" t="str">
        <f t="shared" ca="1" si="6"/>
        <v>opération n° 2</v>
      </c>
      <c r="C41" s="477"/>
      <c r="D41" s="478" t="str">
        <f t="shared" ca="1" si="7"/>
        <v>8 - 11 =</v>
      </c>
      <c r="E41" s="478"/>
      <c r="F41" s="479">
        <f t="shared" ca="1" si="8"/>
        <v>-3</v>
      </c>
      <c r="G41" s="479"/>
      <c r="H41" s="479">
        <f t="shared" ca="1" si="9"/>
        <v>0</v>
      </c>
      <c r="I41" s="479"/>
    </row>
    <row r="42" spans="2:24" ht="20.100000000000001" customHeight="1" x14ac:dyDescent="0.7">
      <c r="B42" s="471" t="str">
        <f t="shared" ca="1" si="6"/>
        <v>opération n° 3</v>
      </c>
      <c r="C42" s="471"/>
      <c r="D42" s="472" t="str">
        <f t="shared" ca="1" si="7"/>
        <v>15 + ( -2) =</v>
      </c>
      <c r="E42" s="472"/>
      <c r="F42" s="473">
        <f t="shared" ca="1" si="8"/>
        <v>13</v>
      </c>
      <c r="G42" s="473"/>
      <c r="H42" s="473">
        <f t="shared" ca="1" si="9"/>
        <v>0</v>
      </c>
      <c r="I42" s="473"/>
    </row>
    <row r="43" spans="2:24" ht="20.100000000000001" customHeight="1" x14ac:dyDescent="0.7">
      <c r="B43" s="477" t="str">
        <f t="shared" ca="1" si="6"/>
        <v>opération n° 4</v>
      </c>
      <c r="C43" s="477"/>
      <c r="D43" s="478" t="str">
        <f t="shared" ca="1" si="7"/>
        <v>-20 - ( -20) =</v>
      </c>
      <c r="E43" s="478"/>
      <c r="F43" s="479">
        <f t="shared" ca="1" si="8"/>
        <v>0</v>
      </c>
      <c r="G43" s="479"/>
      <c r="H43" s="479">
        <f t="shared" ca="1" si="9"/>
        <v>0</v>
      </c>
      <c r="I43" s="479"/>
    </row>
    <row r="44" spans="2:24" ht="20.100000000000001" customHeight="1" x14ac:dyDescent="0.7">
      <c r="B44" s="471" t="str">
        <f t="shared" ca="1" si="6"/>
        <v>opération n° 5</v>
      </c>
      <c r="C44" s="471"/>
      <c r="D44" s="472" t="str">
        <f t="shared" ca="1" si="7"/>
        <v>-42 ÷ ( -7) =</v>
      </c>
      <c r="E44" s="472"/>
      <c r="F44" s="473">
        <f t="shared" ca="1" si="8"/>
        <v>6</v>
      </c>
      <c r="G44" s="473"/>
      <c r="H44" s="473">
        <f t="shared" ca="1" si="9"/>
        <v>0</v>
      </c>
      <c r="I44" s="473"/>
    </row>
    <row r="45" spans="2:24" ht="20.100000000000001" customHeight="1" x14ac:dyDescent="0.7">
      <c r="B45" s="477" t="str">
        <f t="shared" ca="1" si="6"/>
        <v>opération n° 6</v>
      </c>
      <c r="C45" s="477"/>
      <c r="D45" s="478" t="str">
        <f t="shared" ca="1" si="7"/>
        <v>28 ÷ 4 =</v>
      </c>
      <c r="E45" s="478"/>
      <c r="F45" s="479">
        <f t="shared" ca="1" si="8"/>
        <v>7</v>
      </c>
      <c r="G45" s="479"/>
      <c r="H45" s="479">
        <f t="shared" ca="1" si="9"/>
        <v>0</v>
      </c>
      <c r="I45" s="479"/>
    </row>
    <row r="46" spans="2:24" ht="20.100000000000001" customHeight="1" x14ac:dyDescent="0.7">
      <c r="B46" s="471" t="str">
        <f t="shared" ca="1" si="6"/>
        <v>opération n° 7</v>
      </c>
      <c r="C46" s="471"/>
      <c r="D46" s="472" t="str">
        <f t="shared" ca="1" si="7"/>
        <v>9 + 7 =</v>
      </c>
      <c r="E46" s="472"/>
      <c r="F46" s="473">
        <f t="shared" ca="1" si="8"/>
        <v>16</v>
      </c>
      <c r="G46" s="473"/>
      <c r="H46" s="473">
        <f t="shared" ca="1" si="9"/>
        <v>0</v>
      </c>
      <c r="I46" s="473"/>
    </row>
    <row r="47" spans="2:24" ht="20.100000000000001" customHeight="1" x14ac:dyDescent="0.7">
      <c r="B47" s="477" t="str">
        <f t="shared" ca="1" si="6"/>
        <v>opération n° 8</v>
      </c>
      <c r="C47" s="477"/>
      <c r="D47" s="478" t="str">
        <f t="shared" ca="1" si="7"/>
        <v>3 - ( -9) =</v>
      </c>
      <c r="E47" s="478"/>
      <c r="F47" s="479">
        <f t="shared" ca="1" si="8"/>
        <v>12</v>
      </c>
      <c r="G47" s="479"/>
      <c r="H47" s="479" t="str">
        <f t="shared" ca="1" si="9"/>
        <v>9 + 7 =</v>
      </c>
      <c r="I47" s="479"/>
    </row>
    <row r="48" spans="2:24" ht="20.100000000000001" customHeight="1" x14ac:dyDescent="0.7">
      <c r="B48" s="471" t="str">
        <f t="shared" ca="1" si="6"/>
        <v>opération n° 9</v>
      </c>
      <c r="C48" s="471"/>
      <c r="D48" s="472" t="str">
        <f t="shared" ca="1" si="7"/>
        <v>-12 - 9 =</v>
      </c>
      <c r="E48" s="472"/>
      <c r="F48" s="473">
        <f t="shared" ca="1" si="8"/>
        <v>-21</v>
      </c>
      <c r="G48" s="473"/>
      <c r="H48" s="473" t="str">
        <f t="shared" ca="1" si="9"/>
        <v>9 + 7 =</v>
      </c>
      <c r="I48" s="473"/>
    </row>
    <row r="49" spans="2:21" ht="20.100000000000001" customHeight="1" x14ac:dyDescent="0.7">
      <c r="B49" s="477" t="str">
        <f t="shared" ca="1" si="6"/>
        <v>opération n° 10</v>
      </c>
      <c r="C49" s="477"/>
      <c r="D49" s="478" t="str">
        <f t="shared" ca="1" si="7"/>
        <v>4 x 10 =</v>
      </c>
      <c r="E49" s="478"/>
      <c r="F49" s="479">
        <f t="shared" ca="1" si="8"/>
        <v>40</v>
      </c>
      <c r="G49" s="479"/>
      <c r="H49" s="479">
        <f t="shared" ca="1" si="9"/>
        <v>0</v>
      </c>
      <c r="I49" s="479"/>
    </row>
    <row r="50" spans="2:21" ht="20.100000000000001" customHeight="1" x14ac:dyDescent="0.7">
      <c r="B50" s="471" t="str">
        <f t="shared" ca="1" si="6"/>
        <v>opération n° 11</v>
      </c>
      <c r="C50" s="471"/>
      <c r="D50" s="472" t="str">
        <f t="shared" ca="1" si="7"/>
        <v>-12 x ( -9) =</v>
      </c>
      <c r="E50" s="472"/>
      <c r="F50" s="473">
        <f t="shared" ca="1" si="8"/>
        <v>108</v>
      </c>
      <c r="G50" s="473"/>
      <c r="H50" s="473" t="str">
        <f t="shared" ca="1" si="9"/>
        <v>9 + 7 =</v>
      </c>
      <c r="I50" s="473"/>
    </row>
    <row r="51" spans="2:21" ht="20.100000000000001" customHeight="1" x14ac:dyDescent="0.7">
      <c r="B51" s="477" t="str">
        <f t="shared" ca="1" si="6"/>
        <v>opération n° 12</v>
      </c>
      <c r="C51" s="477"/>
      <c r="D51" s="478" t="str">
        <f t="shared" ca="1" si="7"/>
        <v>-7 + ( -17) =</v>
      </c>
      <c r="E51" s="478"/>
      <c r="F51" s="479">
        <f t="shared" ca="1" si="8"/>
        <v>-24</v>
      </c>
      <c r="G51" s="479"/>
      <c r="H51" s="479">
        <f t="shared" ca="1" si="9"/>
        <v>0</v>
      </c>
      <c r="I51" s="479"/>
    </row>
    <row r="52" spans="2:21" ht="20.100000000000001" customHeight="1" x14ac:dyDescent="0.7">
      <c r="B52" s="471" t="str">
        <f t="shared" ca="1" si="6"/>
        <v>opération n° 13</v>
      </c>
      <c r="C52" s="471"/>
      <c r="D52" s="472" t="str">
        <f t="shared" ca="1" si="7"/>
        <v>12 ÷ 4 =</v>
      </c>
      <c r="E52" s="472"/>
      <c r="F52" s="473">
        <f t="shared" ca="1" si="8"/>
        <v>3</v>
      </c>
      <c r="G52" s="473"/>
      <c r="H52" s="473" t="str">
        <f t="shared" ca="1" si="9"/>
        <v>9 + 7 =</v>
      </c>
      <c r="I52" s="473"/>
    </row>
    <row r="53" spans="2:21" ht="20.100000000000001" customHeight="1" x14ac:dyDescent="0.7">
      <c r="B53" s="477" t="str">
        <f t="shared" ca="1" si="6"/>
        <v>opération n° 14</v>
      </c>
      <c r="C53" s="477"/>
      <c r="D53" s="478" t="str">
        <f t="shared" ca="1" si="7"/>
        <v>2 + ( -4) =</v>
      </c>
      <c r="E53" s="478"/>
      <c r="F53" s="479">
        <f t="shared" ca="1" si="8"/>
        <v>-2</v>
      </c>
      <c r="G53" s="479"/>
      <c r="H53" s="479">
        <f t="shared" ca="1" si="9"/>
        <v>0</v>
      </c>
      <c r="I53" s="479"/>
    </row>
    <row r="54" spans="2:21" ht="20.100000000000001" customHeight="1" x14ac:dyDescent="0.7">
      <c r="B54" s="471" t="str">
        <f t="shared" ca="1" si="6"/>
        <v>opération n° 15</v>
      </c>
      <c r="C54" s="471"/>
      <c r="D54" s="472" t="str">
        <f t="shared" ca="1" si="7"/>
        <v>-6 x ( -4) =</v>
      </c>
      <c r="E54" s="472"/>
      <c r="F54" s="473">
        <f t="shared" ca="1" si="8"/>
        <v>24</v>
      </c>
      <c r="G54" s="473"/>
      <c r="H54" s="473" t="str">
        <f t="shared" ca="1" si="9"/>
        <v>9 + 7 =</v>
      </c>
      <c r="I54" s="473"/>
    </row>
    <row r="55" spans="2:21" ht="20.100000000000001" customHeight="1" x14ac:dyDescent="0.7">
      <c r="B55" s="477" t="str">
        <f t="shared" ca="1" si="6"/>
        <v>opération n° 16</v>
      </c>
      <c r="C55" s="477"/>
      <c r="D55" s="478" t="str">
        <f t="shared" ca="1" si="7"/>
        <v>81 ÷ 9 =</v>
      </c>
      <c r="E55" s="478"/>
      <c r="F55" s="479">
        <f t="shared" ca="1" si="8"/>
        <v>9</v>
      </c>
      <c r="G55" s="479"/>
      <c r="H55" s="479" t="str">
        <f t="shared" ca="1" si="9"/>
        <v>9 + 7 =</v>
      </c>
      <c r="I55" s="479"/>
      <c r="U55" s="30">
        <v>35</v>
      </c>
    </row>
    <row r="56" spans="2:21" ht="20.100000000000001" customHeight="1" x14ac:dyDescent="0.7">
      <c r="B56" s="471" t="str">
        <f t="shared" ca="1" si="6"/>
        <v>opération n° 17</v>
      </c>
      <c r="C56" s="471"/>
      <c r="D56" s="472" t="str">
        <f t="shared" ca="1" si="7"/>
        <v>-14 ÷ ( -7) =</v>
      </c>
      <c r="E56" s="472"/>
      <c r="F56" s="473">
        <f t="shared" ca="1" si="8"/>
        <v>2</v>
      </c>
      <c r="G56" s="473"/>
      <c r="H56" s="473">
        <f t="shared" ca="1" si="9"/>
        <v>0</v>
      </c>
      <c r="I56" s="473"/>
    </row>
    <row r="57" spans="2:21" ht="20.100000000000001" customHeight="1" x14ac:dyDescent="0.7">
      <c r="B57" s="477" t="str">
        <f t="shared" ca="1" si="6"/>
        <v>opération n° 18</v>
      </c>
      <c r="C57" s="477"/>
      <c r="D57" s="478" t="str">
        <f t="shared" ca="1" si="7"/>
        <v>-10 + ( -13) =</v>
      </c>
      <c r="E57" s="478"/>
      <c r="F57" s="479">
        <f t="shared" ca="1" si="8"/>
        <v>-23</v>
      </c>
      <c r="G57" s="479"/>
      <c r="H57" s="479" t="str">
        <f t="shared" ca="1" si="9"/>
        <v>9 + 7 =</v>
      </c>
      <c r="I57" s="479"/>
    </row>
    <row r="58" spans="2:21" ht="20.100000000000001" customHeight="1" x14ac:dyDescent="0.7">
      <c r="B58" s="471" t="str">
        <f t="shared" ca="1" si="6"/>
        <v>opération n° 19</v>
      </c>
      <c r="C58" s="471"/>
      <c r="D58" s="472" t="str">
        <f t="shared" ca="1" si="7"/>
        <v>10 x ( -8) =</v>
      </c>
      <c r="E58" s="472"/>
      <c r="F58" s="473">
        <f t="shared" ca="1" si="8"/>
        <v>-80</v>
      </c>
      <c r="G58" s="473"/>
      <c r="H58" s="473">
        <f t="shared" ca="1" si="9"/>
        <v>0</v>
      </c>
      <c r="I58" s="473"/>
    </row>
    <row r="59" spans="2:21" ht="20.100000000000001" customHeight="1" x14ac:dyDescent="0.7">
      <c r="B59" s="474" t="str">
        <f t="shared" ca="1" si="6"/>
        <v>opération n° 20</v>
      </c>
      <c r="C59" s="474"/>
      <c r="D59" s="475" t="str">
        <f t="shared" ca="1" si="7"/>
        <v>3 x 10 =</v>
      </c>
      <c r="E59" s="475"/>
      <c r="F59" s="476">
        <f t="shared" ca="1" si="8"/>
        <v>30</v>
      </c>
      <c r="G59" s="476"/>
      <c r="H59" s="476" t="str">
        <f t="shared" ca="1" si="9"/>
        <v>9 + 7 =</v>
      </c>
      <c r="I59" s="476"/>
    </row>
  </sheetData>
  <sheetProtection selectLockedCells="1" selectUnlockedCells="1"/>
  <mergeCells count="126">
    <mergeCell ref="B12:C12"/>
    <mergeCell ref="D12:E12"/>
    <mergeCell ref="F12:I12"/>
    <mergeCell ref="B13:C13"/>
    <mergeCell ref="D13:E13"/>
    <mergeCell ref="F13:I13"/>
    <mergeCell ref="L2:U6"/>
    <mergeCell ref="B4:I7"/>
    <mergeCell ref="B10:C10"/>
    <mergeCell ref="D10:E10"/>
    <mergeCell ref="F10:I10"/>
    <mergeCell ref="L10:U11"/>
    <mergeCell ref="B11:C11"/>
    <mergeCell ref="D11:E11"/>
    <mergeCell ref="F11:I11"/>
    <mergeCell ref="B16:C16"/>
    <mergeCell ref="D16:E16"/>
    <mergeCell ref="F16:I16"/>
    <mergeCell ref="B17:C17"/>
    <mergeCell ref="D17:E17"/>
    <mergeCell ref="F17:I17"/>
    <mergeCell ref="O13:T14"/>
    <mergeCell ref="B14:C14"/>
    <mergeCell ref="D14:E14"/>
    <mergeCell ref="F14:I14"/>
    <mergeCell ref="B15:C15"/>
    <mergeCell ref="D15:E15"/>
    <mergeCell ref="F15:I15"/>
    <mergeCell ref="B20:C20"/>
    <mergeCell ref="D20:E20"/>
    <mergeCell ref="F20:I20"/>
    <mergeCell ref="B21:C21"/>
    <mergeCell ref="D21:E21"/>
    <mergeCell ref="F21:I21"/>
    <mergeCell ref="B18:C18"/>
    <mergeCell ref="D18:E18"/>
    <mergeCell ref="F18:I18"/>
    <mergeCell ref="B19:C19"/>
    <mergeCell ref="D19:E19"/>
    <mergeCell ref="F19:I19"/>
    <mergeCell ref="B24:C24"/>
    <mergeCell ref="D24:E24"/>
    <mergeCell ref="F24:I24"/>
    <mergeCell ref="B25:C25"/>
    <mergeCell ref="D25:E25"/>
    <mergeCell ref="F25:I25"/>
    <mergeCell ref="B22:C22"/>
    <mergeCell ref="D22:E22"/>
    <mergeCell ref="F22:I22"/>
    <mergeCell ref="B23:C23"/>
    <mergeCell ref="D23:E23"/>
    <mergeCell ref="F23:I23"/>
    <mergeCell ref="B28:C28"/>
    <mergeCell ref="D28:E28"/>
    <mergeCell ref="F28:I28"/>
    <mergeCell ref="B29:C29"/>
    <mergeCell ref="D29:E29"/>
    <mergeCell ref="F29:I29"/>
    <mergeCell ref="B26:C26"/>
    <mergeCell ref="D26:E26"/>
    <mergeCell ref="F26:I26"/>
    <mergeCell ref="B27:C27"/>
    <mergeCell ref="D27:E27"/>
    <mergeCell ref="F27:I27"/>
    <mergeCell ref="B42:C42"/>
    <mergeCell ref="D42:E42"/>
    <mergeCell ref="F42:I42"/>
    <mergeCell ref="B43:C43"/>
    <mergeCell ref="D43:E43"/>
    <mergeCell ref="F43:I43"/>
    <mergeCell ref="B32:J32"/>
    <mergeCell ref="B34:I37"/>
    <mergeCell ref="B40:C40"/>
    <mergeCell ref="D40:E40"/>
    <mergeCell ref="F40:I40"/>
    <mergeCell ref="B41:C41"/>
    <mergeCell ref="D41:E41"/>
    <mergeCell ref="F41:I41"/>
    <mergeCell ref="B46:C46"/>
    <mergeCell ref="D46:E46"/>
    <mergeCell ref="F46:I46"/>
    <mergeCell ref="B47:C47"/>
    <mergeCell ref="D47:E47"/>
    <mergeCell ref="F47:I47"/>
    <mergeCell ref="B44:C44"/>
    <mergeCell ref="D44:E44"/>
    <mergeCell ref="F44:I44"/>
    <mergeCell ref="B45:C45"/>
    <mergeCell ref="D45:E45"/>
    <mergeCell ref="F45:I45"/>
    <mergeCell ref="B50:C50"/>
    <mergeCell ref="D50:E50"/>
    <mergeCell ref="F50:I50"/>
    <mergeCell ref="B51:C51"/>
    <mergeCell ref="D51:E51"/>
    <mergeCell ref="F51:I51"/>
    <mergeCell ref="B48:C48"/>
    <mergeCell ref="D48:E48"/>
    <mergeCell ref="F48:I48"/>
    <mergeCell ref="B49:C49"/>
    <mergeCell ref="D49:E49"/>
    <mergeCell ref="F49:I49"/>
    <mergeCell ref="B54:C54"/>
    <mergeCell ref="D54:E54"/>
    <mergeCell ref="F54:I54"/>
    <mergeCell ref="B55:C55"/>
    <mergeCell ref="D55:E55"/>
    <mergeCell ref="F55:I55"/>
    <mergeCell ref="B52:C52"/>
    <mergeCell ref="D52:E52"/>
    <mergeCell ref="F52:I52"/>
    <mergeCell ref="B53:C53"/>
    <mergeCell ref="D53:E53"/>
    <mergeCell ref="F53:I53"/>
    <mergeCell ref="B58:C58"/>
    <mergeCell ref="D58:E58"/>
    <mergeCell ref="F58:I58"/>
    <mergeCell ref="B59:C59"/>
    <mergeCell ref="D59:E59"/>
    <mergeCell ref="F59:I59"/>
    <mergeCell ref="B56:C56"/>
    <mergeCell ref="D56:E56"/>
    <mergeCell ref="F56:I56"/>
    <mergeCell ref="B57:C57"/>
    <mergeCell ref="D57:E57"/>
    <mergeCell ref="F57:I57"/>
  </mergeCells>
  <conditionalFormatting sqref="M16:M35">
    <cfRule type="expression" dxfId="1" priority="1" stopIfTrue="1">
      <formula>AND(COUNTIF($M$16:$M$35,M16)&gt;1,NOT(ISBLANK(M16)))</formula>
    </cfRule>
  </conditionalFormatting>
  <printOptions horizontalCentered="1" verticalCentered="1"/>
  <pageMargins left="0.43333333333333335" right="0.55138888888888893" top="0.35416666666666669" bottom="0.31527777777777777" header="0.51180555555555551" footer="0.51180555555555551"/>
  <pageSetup paperSize="9" firstPageNumber="0" orientation="portrait" horizontalDpi="300" verticalDpi="300"/>
  <headerFooter alignWithMargins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1E727-6585-4569-B9B4-ADB0AA5D5AFD}">
  <sheetPr codeName="Feuil7">
    <pageSetUpPr fitToPage="1"/>
  </sheetPr>
  <dimension ref="A2:AQ59"/>
  <sheetViews>
    <sheetView zoomScale="57" zoomScaleNormal="57" workbookViewId="0">
      <selection activeCell="B2" sqref="B2:K2"/>
    </sheetView>
  </sheetViews>
  <sheetFormatPr baseColWidth="10" defaultColWidth="11.3984375" defaultRowHeight="12.75" x14ac:dyDescent="0.35"/>
  <cols>
    <col min="1" max="1" width="11.3984375" style="30" customWidth="1"/>
    <col min="2" max="2" width="15.86328125" style="30" customWidth="1"/>
    <col min="3" max="11" width="11.3984375" style="30" customWidth="1"/>
    <col min="12" max="14" width="16" style="30" customWidth="1"/>
    <col min="15" max="17" width="11.3984375" style="30" customWidth="1"/>
    <col min="18" max="18" width="6.53125" style="30" customWidth="1"/>
    <col min="19" max="20" width="11.3984375" style="30" customWidth="1"/>
    <col min="21" max="21" width="20.6640625" style="30" customWidth="1"/>
    <col min="22" max="22" width="11.3984375" style="30" customWidth="1"/>
    <col min="23" max="23" width="13.86328125" style="46" customWidth="1"/>
    <col min="24" max="24" width="14.73046875" style="30" customWidth="1"/>
    <col min="25" max="16384" width="11.3984375" style="30"/>
  </cols>
  <sheetData>
    <row r="2" spans="1:25" ht="12.75" customHeight="1" x14ac:dyDescent="0.4">
      <c r="A2" s="128"/>
      <c r="B2" s="34" t="s">
        <v>139</v>
      </c>
      <c r="D2" s="34"/>
      <c r="F2" s="34"/>
      <c r="H2" s="34" t="s">
        <v>12</v>
      </c>
      <c r="I2" s="32"/>
      <c r="J2" s="32"/>
      <c r="L2" s="301" t="s">
        <v>13</v>
      </c>
      <c r="M2" s="301"/>
      <c r="N2" s="301"/>
      <c r="O2" s="301"/>
      <c r="P2" s="301"/>
      <c r="Q2" s="301"/>
      <c r="R2" s="301"/>
      <c r="S2" s="301"/>
      <c r="T2" s="301"/>
      <c r="U2" s="301"/>
      <c r="V2" s="301"/>
    </row>
    <row r="3" spans="1:25" ht="13.15" customHeight="1" x14ac:dyDescent="0.35">
      <c r="L3" s="301"/>
      <c r="M3" s="301"/>
      <c r="N3" s="301"/>
      <c r="O3" s="301"/>
      <c r="P3" s="301"/>
      <c r="Q3" s="301"/>
      <c r="R3" s="301"/>
      <c r="S3" s="301"/>
      <c r="T3" s="301"/>
      <c r="U3" s="301"/>
      <c r="V3" s="301"/>
    </row>
    <row r="4" spans="1:25" ht="12.75" customHeight="1" x14ac:dyDescent="0.35">
      <c r="B4" s="490" t="s">
        <v>122</v>
      </c>
      <c r="C4" s="490"/>
      <c r="D4" s="490"/>
      <c r="E4" s="490"/>
      <c r="F4" s="490"/>
      <c r="G4" s="490"/>
      <c r="H4" s="490"/>
      <c r="I4" s="490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1"/>
    </row>
    <row r="5" spans="1:25" ht="12.75" customHeight="1" x14ac:dyDescent="0.35">
      <c r="B5" s="490"/>
      <c r="C5" s="490"/>
      <c r="D5" s="490"/>
      <c r="E5" s="490"/>
      <c r="F5" s="490"/>
      <c r="G5" s="490"/>
      <c r="H5" s="490"/>
      <c r="I5" s="490"/>
      <c r="L5" s="301"/>
      <c r="M5" s="301"/>
      <c r="N5" s="301"/>
      <c r="O5" s="301"/>
      <c r="P5" s="301"/>
      <c r="Q5" s="301"/>
      <c r="R5" s="301"/>
      <c r="S5" s="301"/>
      <c r="T5" s="301"/>
      <c r="U5" s="301"/>
      <c r="V5" s="301"/>
    </row>
    <row r="6" spans="1:25" ht="12.75" customHeight="1" x14ac:dyDescent="0.35">
      <c r="B6" s="490"/>
      <c r="C6" s="490"/>
      <c r="D6" s="490"/>
      <c r="E6" s="490"/>
      <c r="F6" s="490"/>
      <c r="G6" s="490"/>
      <c r="H6" s="490"/>
      <c r="I6" s="490"/>
      <c r="L6" s="301"/>
      <c r="M6" s="301"/>
      <c r="N6" s="301"/>
      <c r="O6" s="301"/>
      <c r="P6" s="301"/>
      <c r="Q6" s="301"/>
      <c r="R6" s="301"/>
      <c r="S6" s="301"/>
      <c r="T6" s="301"/>
      <c r="U6" s="301"/>
      <c r="V6" s="301"/>
    </row>
    <row r="7" spans="1:25" ht="13.5" customHeight="1" x14ac:dyDescent="0.35">
      <c r="B7" s="490"/>
      <c r="C7" s="490"/>
      <c r="D7" s="490"/>
      <c r="E7" s="490"/>
      <c r="F7" s="490"/>
      <c r="G7" s="490"/>
      <c r="H7" s="490"/>
      <c r="I7" s="490"/>
    </row>
    <row r="8" spans="1:25" ht="3" customHeight="1" x14ac:dyDescent="0.35"/>
    <row r="9" spans="1:25" ht="3.75" customHeight="1" x14ac:dyDescent="0.35"/>
    <row r="10" spans="1:25" ht="20.100000000000001" customHeight="1" x14ac:dyDescent="0.7">
      <c r="B10" s="481" t="str">
        <f t="shared" ref="B10:B29" ca="1" si="0">CONCATENATE("opération n° ",CELL("ligne",B10)-9)</f>
        <v>opération n° 1</v>
      </c>
      <c r="C10" s="481"/>
      <c r="D10" s="482" t="str">
        <f t="shared" ref="D10:D29" ca="1" si="1">OFFSET($M$16,M16-1,8,1,1)</f>
        <v>( -2) - ( -11) =</v>
      </c>
      <c r="E10" s="482"/>
      <c r="F10" s="338"/>
      <c r="G10" s="338"/>
      <c r="H10" s="338"/>
      <c r="I10" s="338"/>
      <c r="L10" s="487" t="s">
        <v>3</v>
      </c>
      <c r="M10" s="487"/>
      <c r="N10" s="487"/>
      <c r="O10" s="487"/>
      <c r="P10" s="487"/>
      <c r="Q10" s="487"/>
      <c r="R10" s="487"/>
      <c r="S10" s="487"/>
      <c r="T10" s="487"/>
      <c r="U10" s="487"/>
      <c r="V10" s="487"/>
    </row>
    <row r="11" spans="1:25" ht="20.100000000000001" customHeight="1" x14ac:dyDescent="0.7">
      <c r="B11" s="477" t="str">
        <f t="shared" ca="1" si="0"/>
        <v>opération n° 2</v>
      </c>
      <c r="C11" s="477"/>
      <c r="D11" s="478" t="str">
        <f t="shared" ca="1" si="1"/>
        <v>( +9) - ( -1) =</v>
      </c>
      <c r="E11" s="478"/>
      <c r="F11" s="485"/>
      <c r="G11" s="485"/>
      <c r="H11" s="485"/>
      <c r="I11" s="485"/>
      <c r="L11" s="487"/>
      <c r="M11" s="487"/>
      <c r="N11" s="487"/>
      <c r="O11" s="487"/>
      <c r="P11" s="487"/>
      <c r="Q11" s="487"/>
      <c r="R11" s="487"/>
      <c r="S11" s="487"/>
      <c r="T11" s="487"/>
      <c r="U11" s="487"/>
      <c r="V11" s="487"/>
    </row>
    <row r="12" spans="1:25" ht="20.100000000000001" customHeight="1" x14ac:dyDescent="0.7">
      <c r="B12" s="471" t="str">
        <f t="shared" ca="1" si="0"/>
        <v>opération n° 3</v>
      </c>
      <c r="C12" s="471"/>
      <c r="D12" s="472" t="str">
        <f t="shared" ca="1" si="1"/>
        <v>( -7) + ( -7) =</v>
      </c>
      <c r="E12" s="472"/>
      <c r="F12" s="331"/>
      <c r="G12" s="331"/>
      <c r="H12" s="331"/>
      <c r="I12" s="331"/>
    </row>
    <row r="13" spans="1:25" ht="20.100000000000001" customHeight="1" x14ac:dyDescent="0.7">
      <c r="B13" s="477" t="str">
        <f t="shared" ca="1" si="0"/>
        <v>opération n° 4</v>
      </c>
      <c r="C13" s="477"/>
      <c r="D13" s="478" t="str">
        <f t="shared" ca="1" si="1"/>
        <v>( +5) - ( -14) =</v>
      </c>
      <c r="E13" s="478"/>
      <c r="F13" s="485"/>
      <c r="G13" s="485"/>
      <c r="H13" s="485"/>
      <c r="I13" s="485"/>
      <c r="L13" s="37"/>
      <c r="M13" s="38"/>
      <c r="N13" s="38"/>
      <c r="O13" s="486" t="s">
        <v>116</v>
      </c>
      <c r="P13" s="486"/>
      <c r="Q13" s="486"/>
      <c r="R13" s="486"/>
      <c r="S13" s="486"/>
      <c r="T13" s="486"/>
      <c r="U13" s="38"/>
      <c r="V13" s="38"/>
      <c r="W13" s="178"/>
      <c r="X13" s="38"/>
      <c r="Y13" s="39"/>
    </row>
    <row r="14" spans="1:25" ht="20.100000000000001" customHeight="1" x14ac:dyDescent="0.7">
      <c r="B14" s="471" t="str">
        <f t="shared" ca="1" si="0"/>
        <v>opération n° 5</v>
      </c>
      <c r="C14" s="471"/>
      <c r="D14" s="472" t="str">
        <f t="shared" ca="1" si="1"/>
        <v>( -11) - ( +1) =</v>
      </c>
      <c r="E14" s="472"/>
      <c r="F14" s="331"/>
      <c r="G14" s="331"/>
      <c r="H14" s="331"/>
      <c r="I14" s="331"/>
      <c r="L14" s="40"/>
      <c r="M14" s="41"/>
      <c r="N14" s="41"/>
      <c r="O14" s="486"/>
      <c r="P14" s="486"/>
      <c r="Q14" s="486"/>
      <c r="R14" s="486"/>
      <c r="S14" s="486"/>
      <c r="T14" s="486"/>
      <c r="U14" s="41"/>
      <c r="V14" s="41"/>
      <c r="W14" s="43"/>
      <c r="X14" s="41"/>
      <c r="Y14" s="42"/>
    </row>
    <row r="15" spans="1:25" ht="20.100000000000001" customHeight="1" x14ac:dyDescent="0.7">
      <c r="B15" s="477" t="str">
        <f t="shared" ca="1" si="0"/>
        <v>opération n° 6</v>
      </c>
      <c r="C15" s="477"/>
      <c r="D15" s="478" t="str">
        <f t="shared" ca="1" si="1"/>
        <v>( -16) - ( +8) =</v>
      </c>
      <c r="E15" s="478"/>
      <c r="F15" s="485"/>
      <c r="G15" s="485"/>
      <c r="H15" s="485"/>
      <c r="I15" s="485"/>
      <c r="L15" s="40"/>
      <c r="M15" s="41" t="s">
        <v>117</v>
      </c>
      <c r="N15" s="41"/>
      <c r="O15" s="43"/>
      <c r="P15" s="43"/>
      <c r="Q15" s="43"/>
      <c r="R15" s="41"/>
      <c r="S15" s="43"/>
      <c r="T15" s="43"/>
      <c r="U15" s="43" t="s">
        <v>123</v>
      </c>
      <c r="V15" s="41"/>
      <c r="W15" s="43" t="s">
        <v>124</v>
      </c>
      <c r="X15" s="41"/>
      <c r="Y15" s="42"/>
    </row>
    <row r="16" spans="1:25" ht="20.100000000000001" customHeight="1" x14ac:dyDescent="0.7">
      <c r="B16" s="471" t="str">
        <f t="shared" ca="1" si="0"/>
        <v>opération n° 7</v>
      </c>
      <c r="C16" s="471"/>
      <c r="D16" s="472" t="str">
        <f t="shared" ca="1" si="1"/>
        <v>( +16) + ( -20) =</v>
      </c>
      <c r="E16" s="472"/>
      <c r="F16" s="331"/>
      <c r="G16" s="331"/>
      <c r="H16" s="331"/>
      <c r="I16" s="331"/>
      <c r="L16" s="40" t="s">
        <v>125</v>
      </c>
      <c r="M16" s="176" t="str">
        <f ca="1">'tirages aléatoires'!G4</f>
        <v>15</v>
      </c>
      <c r="N16" s="41">
        <f t="shared" ref="N16:N35" ca="1" si="2">INT(RAND()*2)</f>
        <v>1</v>
      </c>
      <c r="O16" s="43">
        <f t="shared" ref="O16:O35" ca="1" si="3">IF(N16=1,INT(RAND()*20+1),-1*INT(RAND()*20+1))</f>
        <v>16</v>
      </c>
      <c r="P16" s="43" t="str">
        <f t="shared" ref="P16:P35" ca="1" si="4">IF(O16&lt;0,CONCATENATE("( ",O16,")"),CONCATENATE("( +",O16,")"))</f>
        <v>( +16)</v>
      </c>
      <c r="Q16" s="43" t="s">
        <v>15</v>
      </c>
      <c r="R16" s="41">
        <f t="shared" ref="R16:R35" ca="1" si="5">INT(RAND()*2)</f>
        <v>0</v>
      </c>
      <c r="S16" s="43">
        <f t="shared" ref="S16:S35" ca="1" si="6">IF(R16=1,INT(RAND()*20+1),-1*INT(RAND()*20+1))</f>
        <v>-20</v>
      </c>
      <c r="T16" s="43" t="str">
        <f t="shared" ref="T16:T35" ca="1" si="7">IF(S16&lt;0,CONCATENATE("( ",S16,")"),CONCATENATE("( +",S16,")"))</f>
        <v>( -20)</v>
      </c>
      <c r="U16" s="43" t="str">
        <f t="shared" ref="U16:U35" ca="1" si="8">CONCATENATE(P16," ",Q16," ",T16," =")</f>
        <v>( +16) + ( -20) =</v>
      </c>
      <c r="V16" s="41"/>
      <c r="W16" s="43">
        <f t="shared" ref="W16:W25" ca="1" si="9">O16+S16</f>
        <v>-4</v>
      </c>
      <c r="X16" s="41"/>
      <c r="Y16" s="42"/>
    </row>
    <row r="17" spans="2:43" ht="20.100000000000001" customHeight="1" x14ac:dyDescent="0.7">
      <c r="B17" s="477" t="str">
        <f t="shared" ca="1" si="0"/>
        <v>opération n° 8</v>
      </c>
      <c r="C17" s="477"/>
      <c r="D17" s="478" t="str">
        <f t="shared" ca="1" si="1"/>
        <v>( +1) - ( -9) =</v>
      </c>
      <c r="E17" s="478"/>
      <c r="F17" s="485"/>
      <c r="G17" s="485"/>
      <c r="H17" s="485"/>
      <c r="I17" s="485"/>
      <c r="L17" s="40"/>
      <c r="M17" s="176" t="str">
        <f ca="1">'tirages aléatoires'!G5</f>
        <v>11</v>
      </c>
      <c r="N17" s="41">
        <f t="shared" ca="1" si="2"/>
        <v>0</v>
      </c>
      <c r="O17" s="43">
        <f t="shared" ca="1" si="3"/>
        <v>-12</v>
      </c>
      <c r="P17" s="43" t="str">
        <f t="shared" ca="1" si="4"/>
        <v>( -12)</v>
      </c>
      <c r="Q17" s="43" t="s">
        <v>15</v>
      </c>
      <c r="R17" s="41">
        <f t="shared" ca="1" si="5"/>
        <v>1</v>
      </c>
      <c r="S17" s="43">
        <f t="shared" ca="1" si="6"/>
        <v>15</v>
      </c>
      <c r="T17" s="43" t="str">
        <f t="shared" ca="1" si="7"/>
        <v>( +15)</v>
      </c>
      <c r="U17" s="43" t="str">
        <f t="shared" ca="1" si="8"/>
        <v>( -12) + ( +15) =</v>
      </c>
      <c r="V17" s="41"/>
      <c r="W17" s="43">
        <f t="shared" ca="1" si="9"/>
        <v>3</v>
      </c>
      <c r="X17" s="41"/>
      <c r="Y17" s="42"/>
    </row>
    <row r="18" spans="2:43" ht="20.100000000000001" customHeight="1" x14ac:dyDescent="0.7">
      <c r="B18" s="471" t="str">
        <f t="shared" ca="1" si="0"/>
        <v>opération n° 9</v>
      </c>
      <c r="C18" s="471"/>
      <c r="D18" s="472" t="str">
        <f t="shared" ca="1" si="1"/>
        <v>( -3) - ( -9) =</v>
      </c>
      <c r="E18" s="472"/>
      <c r="F18" s="331"/>
      <c r="G18" s="331"/>
      <c r="H18" s="331"/>
      <c r="I18" s="331"/>
      <c r="L18" s="40"/>
      <c r="M18" s="176" t="str">
        <f ca="1">'tirages aléatoires'!G6</f>
        <v>04</v>
      </c>
      <c r="N18" s="41">
        <f t="shared" ca="1" si="2"/>
        <v>0</v>
      </c>
      <c r="O18" s="43">
        <f t="shared" ca="1" si="3"/>
        <v>-6</v>
      </c>
      <c r="P18" s="43" t="str">
        <f t="shared" ca="1" si="4"/>
        <v>( -6)</v>
      </c>
      <c r="Q18" s="43" t="s">
        <v>15</v>
      </c>
      <c r="R18" s="41">
        <f t="shared" ca="1" si="5"/>
        <v>1</v>
      </c>
      <c r="S18" s="43">
        <f t="shared" ca="1" si="6"/>
        <v>17</v>
      </c>
      <c r="T18" s="43" t="str">
        <f t="shared" ca="1" si="7"/>
        <v>( +17)</v>
      </c>
      <c r="U18" s="43" t="str">
        <f t="shared" ca="1" si="8"/>
        <v>( -6) + ( +17) =</v>
      </c>
      <c r="V18" s="41"/>
      <c r="W18" s="43">
        <f t="shared" ca="1" si="9"/>
        <v>11</v>
      </c>
      <c r="X18" s="41"/>
      <c r="Y18" s="42"/>
    </row>
    <row r="19" spans="2:43" ht="20.100000000000001" customHeight="1" x14ac:dyDescent="0.7">
      <c r="B19" s="477" t="str">
        <f t="shared" ca="1" si="0"/>
        <v>opération n° 10</v>
      </c>
      <c r="C19" s="477"/>
      <c r="D19" s="478" t="str">
        <f t="shared" ca="1" si="1"/>
        <v>( +6) + ( +1) =</v>
      </c>
      <c r="E19" s="478"/>
      <c r="F19" s="485"/>
      <c r="G19" s="485"/>
      <c r="H19" s="485"/>
      <c r="I19" s="485"/>
      <c r="L19" s="40"/>
      <c r="M19" s="176" t="str">
        <f ca="1">'tirages aléatoires'!G7</f>
        <v>12</v>
      </c>
      <c r="N19" s="41">
        <f t="shared" ca="1" si="2"/>
        <v>0</v>
      </c>
      <c r="O19" s="43">
        <f t="shared" ca="1" si="3"/>
        <v>-7</v>
      </c>
      <c r="P19" s="43" t="str">
        <f t="shared" ca="1" si="4"/>
        <v>( -7)</v>
      </c>
      <c r="Q19" s="43" t="s">
        <v>15</v>
      </c>
      <c r="R19" s="41">
        <f t="shared" ca="1" si="5"/>
        <v>0</v>
      </c>
      <c r="S19" s="43">
        <f t="shared" ca="1" si="6"/>
        <v>-7</v>
      </c>
      <c r="T19" s="43" t="str">
        <f t="shared" ca="1" si="7"/>
        <v>( -7)</v>
      </c>
      <c r="U19" s="43" t="str">
        <f t="shared" ca="1" si="8"/>
        <v>( -7) + ( -7) =</v>
      </c>
      <c r="V19" s="41"/>
      <c r="W19" s="43">
        <f t="shared" ca="1" si="9"/>
        <v>-14</v>
      </c>
      <c r="X19" s="41"/>
      <c r="Y19" s="42"/>
    </row>
    <row r="20" spans="2:43" ht="20.100000000000001" customHeight="1" x14ac:dyDescent="0.7">
      <c r="B20" s="471" t="str">
        <f t="shared" ca="1" si="0"/>
        <v>opération n° 11</v>
      </c>
      <c r="C20" s="471"/>
      <c r="D20" s="472" t="str">
        <f t="shared" ca="1" si="1"/>
        <v>( +4) + ( +7) =</v>
      </c>
      <c r="E20" s="472"/>
      <c r="F20" s="331"/>
      <c r="G20" s="331"/>
      <c r="H20" s="331"/>
      <c r="I20" s="331"/>
      <c r="L20" s="40"/>
      <c r="M20" s="176" t="str">
        <f ca="1">'tirages aléatoires'!G8</f>
        <v>17</v>
      </c>
      <c r="N20" s="41">
        <f t="shared" ca="1" si="2"/>
        <v>0</v>
      </c>
      <c r="O20" s="43">
        <f t="shared" ca="1" si="3"/>
        <v>-20</v>
      </c>
      <c r="P20" s="43" t="str">
        <f t="shared" ca="1" si="4"/>
        <v>( -20)</v>
      </c>
      <c r="Q20" s="43" t="s">
        <v>15</v>
      </c>
      <c r="R20" s="41">
        <f t="shared" ca="1" si="5"/>
        <v>1</v>
      </c>
      <c r="S20" s="43">
        <f t="shared" ca="1" si="6"/>
        <v>7</v>
      </c>
      <c r="T20" s="43" t="str">
        <f t="shared" ca="1" si="7"/>
        <v>( +7)</v>
      </c>
      <c r="U20" s="43" t="str">
        <f t="shared" ca="1" si="8"/>
        <v>( -20) + ( +7) =</v>
      </c>
      <c r="V20" s="41"/>
      <c r="W20" s="43">
        <f t="shared" ca="1" si="9"/>
        <v>-13</v>
      </c>
      <c r="X20" s="41"/>
      <c r="Y20" s="42"/>
    </row>
    <row r="21" spans="2:43" ht="20.100000000000001" customHeight="1" x14ac:dyDescent="0.7">
      <c r="B21" s="477" t="str">
        <f t="shared" ca="1" si="0"/>
        <v>opération n° 12</v>
      </c>
      <c r="C21" s="477"/>
      <c r="D21" s="478" t="str">
        <f t="shared" ca="1" si="1"/>
        <v>( -20) + ( +7) =</v>
      </c>
      <c r="E21" s="478"/>
      <c r="F21" s="485"/>
      <c r="G21" s="485"/>
      <c r="H21" s="485"/>
      <c r="I21" s="485"/>
      <c r="L21" s="40"/>
      <c r="M21" s="176" t="str">
        <f ca="1">'tirages aléatoires'!G9</f>
        <v>16</v>
      </c>
      <c r="N21" s="41">
        <f t="shared" ca="1" si="2"/>
        <v>1</v>
      </c>
      <c r="O21" s="43">
        <f t="shared" ca="1" si="3"/>
        <v>3</v>
      </c>
      <c r="P21" s="43" t="str">
        <f t="shared" ca="1" si="4"/>
        <v>( +3)</v>
      </c>
      <c r="Q21" s="43" t="s">
        <v>15</v>
      </c>
      <c r="R21" s="41">
        <f t="shared" ca="1" si="5"/>
        <v>0</v>
      </c>
      <c r="S21" s="43">
        <f t="shared" ca="1" si="6"/>
        <v>-13</v>
      </c>
      <c r="T21" s="43" t="str">
        <f t="shared" ca="1" si="7"/>
        <v>( -13)</v>
      </c>
      <c r="U21" s="43" t="str">
        <f t="shared" ca="1" si="8"/>
        <v>( +3) + ( -13) =</v>
      </c>
      <c r="V21" s="41"/>
      <c r="W21" s="43">
        <f t="shared" ca="1" si="9"/>
        <v>-10</v>
      </c>
      <c r="X21" s="41"/>
      <c r="Y21" s="42"/>
    </row>
    <row r="22" spans="2:43" ht="20.100000000000001" customHeight="1" x14ac:dyDescent="0.7">
      <c r="B22" s="471" t="str">
        <f t="shared" ca="1" si="0"/>
        <v>opération n° 13</v>
      </c>
      <c r="C22" s="471"/>
      <c r="D22" s="472" t="str">
        <f t="shared" ca="1" si="1"/>
        <v>( -12) - ( -5) =</v>
      </c>
      <c r="E22" s="472"/>
      <c r="F22" s="331"/>
      <c r="G22" s="331"/>
      <c r="H22" s="331"/>
      <c r="I22" s="331"/>
      <c r="L22" s="40"/>
      <c r="M22" s="176" t="str">
        <f ca="1">'tirages aléatoires'!G10</f>
        <v>01</v>
      </c>
      <c r="N22" s="41">
        <f t="shared" ca="1" si="2"/>
        <v>0</v>
      </c>
      <c r="O22" s="43">
        <f t="shared" ca="1" si="3"/>
        <v>-14</v>
      </c>
      <c r="P22" s="43" t="str">
        <f t="shared" ca="1" si="4"/>
        <v>( -14)</v>
      </c>
      <c r="Q22" s="43" t="s">
        <v>15</v>
      </c>
      <c r="R22" s="41">
        <f t="shared" ca="1" si="5"/>
        <v>0</v>
      </c>
      <c r="S22" s="43">
        <f t="shared" ca="1" si="6"/>
        <v>-10</v>
      </c>
      <c r="T22" s="43" t="str">
        <f t="shared" ca="1" si="7"/>
        <v>( -10)</v>
      </c>
      <c r="U22" s="43" t="str">
        <f t="shared" ca="1" si="8"/>
        <v>( -14) + ( -10) =</v>
      </c>
      <c r="V22" s="41"/>
      <c r="W22" s="43">
        <f t="shared" ca="1" si="9"/>
        <v>-24</v>
      </c>
      <c r="X22" s="41"/>
      <c r="Y22" s="42"/>
    </row>
    <row r="23" spans="2:43" ht="20.100000000000001" customHeight="1" x14ac:dyDescent="0.7">
      <c r="B23" s="477" t="str">
        <f t="shared" ca="1" si="0"/>
        <v>opération n° 14</v>
      </c>
      <c r="C23" s="477"/>
      <c r="D23" s="478" t="str">
        <f t="shared" ca="1" si="1"/>
        <v>( -6) + ( +17) =</v>
      </c>
      <c r="E23" s="478"/>
      <c r="F23" s="485"/>
      <c r="G23" s="485"/>
      <c r="H23" s="485"/>
      <c r="I23" s="485"/>
      <c r="L23" s="40"/>
      <c r="M23" s="176" t="str">
        <f ca="1">'tirages aléatoires'!G11</f>
        <v>14</v>
      </c>
      <c r="N23" s="41">
        <f t="shared" ca="1" si="2"/>
        <v>1</v>
      </c>
      <c r="O23" s="43">
        <f t="shared" ca="1" si="3"/>
        <v>6</v>
      </c>
      <c r="P23" s="43" t="str">
        <f t="shared" ca="1" si="4"/>
        <v>( +6)</v>
      </c>
      <c r="Q23" s="43" t="s">
        <v>15</v>
      </c>
      <c r="R23" s="41">
        <f t="shared" ca="1" si="5"/>
        <v>1</v>
      </c>
      <c r="S23" s="43">
        <f t="shared" ca="1" si="6"/>
        <v>1</v>
      </c>
      <c r="T23" s="43" t="str">
        <f t="shared" ca="1" si="7"/>
        <v>( +1)</v>
      </c>
      <c r="U23" s="43" t="str">
        <f t="shared" ca="1" si="8"/>
        <v>( +6) + ( +1) =</v>
      </c>
      <c r="V23" s="41"/>
      <c r="W23" s="43">
        <f t="shared" ca="1" si="9"/>
        <v>7</v>
      </c>
      <c r="X23" s="41"/>
      <c r="Y23" s="42"/>
    </row>
    <row r="24" spans="2:43" ht="20.100000000000001" customHeight="1" x14ac:dyDescent="0.7">
      <c r="B24" s="471" t="str">
        <f t="shared" ca="1" si="0"/>
        <v>opération n° 15</v>
      </c>
      <c r="C24" s="471"/>
      <c r="D24" s="472" t="str">
        <f t="shared" ca="1" si="1"/>
        <v>( -14) + ( -10) =</v>
      </c>
      <c r="E24" s="472"/>
      <c r="F24" s="331"/>
      <c r="G24" s="331"/>
      <c r="H24" s="331"/>
      <c r="I24" s="331"/>
      <c r="L24" s="40"/>
      <c r="M24" s="176" t="str">
        <f ca="1">'tirages aléatoires'!G12</f>
        <v>13</v>
      </c>
      <c r="N24" s="41">
        <f t="shared" ca="1" si="2"/>
        <v>0</v>
      </c>
      <c r="O24" s="43">
        <f t="shared" ca="1" si="3"/>
        <v>-3</v>
      </c>
      <c r="P24" s="43" t="str">
        <f t="shared" ca="1" si="4"/>
        <v>( -3)</v>
      </c>
      <c r="Q24" s="43" t="s">
        <v>15</v>
      </c>
      <c r="R24" s="41">
        <f t="shared" ca="1" si="5"/>
        <v>1</v>
      </c>
      <c r="S24" s="43">
        <f t="shared" ca="1" si="6"/>
        <v>14</v>
      </c>
      <c r="T24" s="43" t="str">
        <f t="shared" ca="1" si="7"/>
        <v>( +14)</v>
      </c>
      <c r="U24" s="43" t="str">
        <f t="shared" ca="1" si="8"/>
        <v>( -3) + ( +14) =</v>
      </c>
      <c r="V24" s="41"/>
      <c r="W24" s="43">
        <f t="shared" ca="1" si="9"/>
        <v>11</v>
      </c>
      <c r="X24" s="41"/>
      <c r="Y24" s="42"/>
    </row>
    <row r="25" spans="2:43" ht="20.100000000000001" customHeight="1" x14ac:dyDescent="0.7">
      <c r="B25" s="477" t="str">
        <f t="shared" ca="1" si="0"/>
        <v>opération n° 16</v>
      </c>
      <c r="C25" s="477"/>
      <c r="D25" s="478" t="str">
        <f t="shared" ca="1" si="1"/>
        <v>( -12) - ( +10) =</v>
      </c>
      <c r="E25" s="478"/>
      <c r="F25" s="485"/>
      <c r="G25" s="485"/>
      <c r="H25" s="485"/>
      <c r="I25" s="485"/>
      <c r="L25" s="40"/>
      <c r="M25" s="176" t="str">
        <f ca="1">'tirages aléatoires'!G13</f>
        <v>08</v>
      </c>
      <c r="N25" s="41">
        <f t="shared" ca="1" si="2"/>
        <v>1</v>
      </c>
      <c r="O25" s="43">
        <f t="shared" ca="1" si="3"/>
        <v>4</v>
      </c>
      <c r="P25" s="43" t="str">
        <f t="shared" ca="1" si="4"/>
        <v>( +4)</v>
      </c>
      <c r="Q25" s="43" t="s">
        <v>15</v>
      </c>
      <c r="R25" s="41">
        <f t="shared" ca="1" si="5"/>
        <v>1</v>
      </c>
      <c r="S25" s="43">
        <f t="shared" ca="1" si="6"/>
        <v>7</v>
      </c>
      <c r="T25" s="43" t="str">
        <f t="shared" ca="1" si="7"/>
        <v>( +7)</v>
      </c>
      <c r="U25" s="43" t="str">
        <f t="shared" ca="1" si="8"/>
        <v>( +4) + ( +7) =</v>
      </c>
      <c r="V25" s="41"/>
      <c r="W25" s="43">
        <f t="shared" ca="1" si="9"/>
        <v>11</v>
      </c>
      <c r="X25" s="41"/>
      <c r="Y25" s="42"/>
    </row>
    <row r="26" spans="2:43" ht="20.100000000000001" customHeight="1" x14ac:dyDescent="0.7">
      <c r="B26" s="471" t="str">
        <f t="shared" ca="1" si="0"/>
        <v>opération n° 17</v>
      </c>
      <c r="C26" s="471"/>
      <c r="D26" s="472" t="str">
        <f t="shared" ca="1" si="1"/>
        <v>( -13) - ( +15) =</v>
      </c>
      <c r="E26" s="472"/>
      <c r="F26" s="331"/>
      <c r="G26" s="331"/>
      <c r="H26" s="331"/>
      <c r="I26" s="331"/>
      <c r="L26" s="40" t="s">
        <v>126</v>
      </c>
      <c r="M26" s="176" t="str">
        <f ca="1">'tirages aléatoires'!G14</f>
        <v>10</v>
      </c>
      <c r="N26" s="41">
        <f t="shared" ca="1" si="2"/>
        <v>1</v>
      </c>
      <c r="O26" s="43">
        <f t="shared" ca="1" si="3"/>
        <v>9</v>
      </c>
      <c r="P26" s="43" t="str">
        <f t="shared" ca="1" si="4"/>
        <v>( +9)</v>
      </c>
      <c r="Q26" s="43" t="s">
        <v>18</v>
      </c>
      <c r="R26" s="41">
        <f t="shared" ca="1" si="5"/>
        <v>0</v>
      </c>
      <c r="S26" s="43">
        <f t="shared" ca="1" si="6"/>
        <v>-1</v>
      </c>
      <c r="T26" s="43" t="str">
        <f t="shared" ca="1" si="7"/>
        <v>( -1)</v>
      </c>
      <c r="U26" s="43" t="str">
        <f t="shared" ca="1" si="8"/>
        <v>( +9) - ( -1) =</v>
      </c>
      <c r="V26" s="41"/>
      <c r="W26" s="43">
        <f t="shared" ref="W26:W35" ca="1" si="10">O26-S26</f>
        <v>10</v>
      </c>
      <c r="X26" s="41"/>
      <c r="Y26" s="42"/>
    </row>
    <row r="27" spans="2:43" ht="20.100000000000001" customHeight="1" x14ac:dyDescent="0.7">
      <c r="B27" s="477" t="str">
        <f t="shared" ca="1" si="0"/>
        <v>opération n° 18</v>
      </c>
      <c r="C27" s="477"/>
      <c r="D27" s="478" t="str">
        <f t="shared" ca="1" si="1"/>
        <v>( -12) + ( +15) =</v>
      </c>
      <c r="E27" s="478"/>
      <c r="F27" s="485"/>
      <c r="G27" s="485"/>
      <c r="H27" s="485"/>
      <c r="I27" s="485"/>
      <c r="L27" s="40"/>
      <c r="M27" s="176" t="str">
        <f ca="1">'tirages aléatoires'!G15</f>
        <v>05</v>
      </c>
      <c r="N27" s="41">
        <f t="shared" ca="1" si="2"/>
        <v>1</v>
      </c>
      <c r="O27" s="43">
        <f t="shared" ca="1" si="3"/>
        <v>5</v>
      </c>
      <c r="P27" s="43" t="str">
        <f t="shared" ca="1" si="4"/>
        <v>( +5)</v>
      </c>
      <c r="Q27" s="43" t="s">
        <v>18</v>
      </c>
      <c r="R27" s="41">
        <f t="shared" ca="1" si="5"/>
        <v>0</v>
      </c>
      <c r="S27" s="43">
        <f t="shared" ca="1" si="6"/>
        <v>-14</v>
      </c>
      <c r="T27" s="43" t="str">
        <f t="shared" ca="1" si="7"/>
        <v>( -14)</v>
      </c>
      <c r="U27" s="43" t="str">
        <f t="shared" ca="1" si="8"/>
        <v>( +5) - ( -14) =</v>
      </c>
      <c r="V27" s="41"/>
      <c r="W27" s="43">
        <f t="shared" ca="1" si="10"/>
        <v>19</v>
      </c>
      <c r="X27" s="41"/>
      <c r="Y27" s="42"/>
    </row>
    <row r="28" spans="2:43" ht="20.100000000000001" customHeight="1" x14ac:dyDescent="0.7">
      <c r="B28" s="471" t="str">
        <f t="shared" ca="1" si="0"/>
        <v>opération n° 19</v>
      </c>
      <c r="C28" s="471"/>
      <c r="D28" s="472" t="str">
        <f t="shared" ca="1" si="1"/>
        <v>( +3) + ( -13) =</v>
      </c>
      <c r="E28" s="472"/>
      <c r="F28" s="331"/>
      <c r="G28" s="331"/>
      <c r="H28" s="331"/>
      <c r="I28" s="331"/>
      <c r="L28" s="40"/>
      <c r="M28" s="176" t="str">
        <f ca="1">'tirages aléatoires'!G16</f>
        <v>18</v>
      </c>
      <c r="N28" s="41">
        <f t="shared" ca="1" si="2"/>
        <v>0</v>
      </c>
      <c r="O28" s="43">
        <f t="shared" ca="1" si="3"/>
        <v>-3</v>
      </c>
      <c r="P28" s="43" t="str">
        <f t="shared" ca="1" si="4"/>
        <v>( -3)</v>
      </c>
      <c r="Q28" s="43" t="s">
        <v>18</v>
      </c>
      <c r="R28" s="41">
        <f t="shared" ca="1" si="5"/>
        <v>0</v>
      </c>
      <c r="S28" s="43">
        <f t="shared" ca="1" si="6"/>
        <v>-9</v>
      </c>
      <c r="T28" s="43" t="str">
        <f t="shared" ca="1" si="7"/>
        <v>( -9)</v>
      </c>
      <c r="U28" s="43" t="str">
        <f t="shared" ca="1" si="8"/>
        <v>( -3) - ( -9) =</v>
      </c>
      <c r="V28" s="41"/>
      <c r="W28" s="43">
        <f t="shared" ca="1" si="10"/>
        <v>6</v>
      </c>
      <c r="X28" s="41"/>
      <c r="Y28" s="42"/>
    </row>
    <row r="29" spans="2:43" ht="20.100000000000001" customHeight="1" x14ac:dyDescent="0.7">
      <c r="B29" s="474" t="str">
        <f t="shared" ca="1" si="0"/>
        <v>opération n° 20</v>
      </c>
      <c r="C29" s="474"/>
      <c r="D29" s="475" t="str">
        <f t="shared" ca="1" si="1"/>
        <v>( -3) + ( +14) =</v>
      </c>
      <c r="E29" s="475"/>
      <c r="F29" s="484"/>
      <c r="G29" s="484"/>
      <c r="H29" s="484"/>
      <c r="I29" s="484"/>
      <c r="L29" s="40"/>
      <c r="M29" s="176" t="str">
        <f ca="1">'tirages aléatoires'!G17</f>
        <v>03</v>
      </c>
      <c r="N29" s="41">
        <f t="shared" ca="1" si="2"/>
        <v>1</v>
      </c>
      <c r="O29" s="43">
        <f t="shared" ca="1" si="3"/>
        <v>1</v>
      </c>
      <c r="P29" s="43" t="str">
        <f t="shared" ca="1" si="4"/>
        <v>( +1)</v>
      </c>
      <c r="Q29" s="43" t="s">
        <v>18</v>
      </c>
      <c r="R29" s="41">
        <f t="shared" ca="1" si="5"/>
        <v>0</v>
      </c>
      <c r="S29" s="43">
        <f t="shared" ca="1" si="6"/>
        <v>-9</v>
      </c>
      <c r="T29" s="43" t="str">
        <f t="shared" ca="1" si="7"/>
        <v>( -9)</v>
      </c>
      <c r="U29" s="43" t="str">
        <f t="shared" ca="1" si="8"/>
        <v>( +1) - ( -9) =</v>
      </c>
      <c r="V29" s="41"/>
      <c r="W29" s="43">
        <f t="shared" ca="1" si="10"/>
        <v>10</v>
      </c>
      <c r="X29" s="41"/>
      <c r="Y29" s="42"/>
    </row>
    <row r="30" spans="2:43" s="47" customFormat="1" ht="20.100000000000001" customHeight="1" x14ac:dyDescent="0.4">
      <c r="B30" s="142"/>
      <c r="C30" s="142"/>
      <c r="D30" s="142"/>
      <c r="E30" s="142"/>
      <c r="F30" s="143"/>
      <c r="G30" s="143"/>
      <c r="H30" s="143"/>
      <c r="I30" s="143"/>
      <c r="L30" s="40"/>
      <c r="M30" s="176" t="str">
        <f ca="1">'tirages aléatoires'!G18</f>
        <v>07</v>
      </c>
      <c r="N30" s="41">
        <f t="shared" ca="1" si="2"/>
        <v>0</v>
      </c>
      <c r="O30" s="43">
        <f t="shared" ca="1" si="3"/>
        <v>-2</v>
      </c>
      <c r="P30" s="43" t="str">
        <f t="shared" ca="1" si="4"/>
        <v>( -2)</v>
      </c>
      <c r="Q30" s="43" t="s">
        <v>18</v>
      </c>
      <c r="R30" s="41">
        <f t="shared" ca="1" si="5"/>
        <v>0</v>
      </c>
      <c r="S30" s="43">
        <f t="shared" ca="1" si="6"/>
        <v>-11</v>
      </c>
      <c r="T30" s="43" t="str">
        <f t="shared" ca="1" si="7"/>
        <v>( -11)</v>
      </c>
      <c r="U30" s="43" t="str">
        <f t="shared" ca="1" si="8"/>
        <v>( -2) - ( -11) =</v>
      </c>
      <c r="V30" s="41"/>
      <c r="W30" s="43">
        <f t="shared" ca="1" si="10"/>
        <v>9</v>
      </c>
      <c r="X30" s="41"/>
      <c r="Y30" s="42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</row>
    <row r="31" spans="2:43" ht="15" x14ac:dyDescent="0.4">
      <c r="L31" s="40"/>
      <c r="M31" s="176" t="str">
        <f ca="1">'tirages aléatoires'!G19</f>
        <v>20</v>
      </c>
      <c r="N31" s="41">
        <f t="shared" ca="1" si="2"/>
        <v>0</v>
      </c>
      <c r="O31" s="43">
        <f t="shared" ca="1" si="3"/>
        <v>-16</v>
      </c>
      <c r="P31" s="43" t="str">
        <f t="shared" ca="1" si="4"/>
        <v>( -16)</v>
      </c>
      <c r="Q31" s="43" t="s">
        <v>18</v>
      </c>
      <c r="R31" s="41">
        <f t="shared" ca="1" si="5"/>
        <v>1</v>
      </c>
      <c r="S31" s="43">
        <f t="shared" ca="1" si="6"/>
        <v>8</v>
      </c>
      <c r="T31" s="43" t="str">
        <f t="shared" ca="1" si="7"/>
        <v>( +8)</v>
      </c>
      <c r="U31" s="43" t="str">
        <f t="shared" ca="1" si="8"/>
        <v>( -16) - ( +8) =</v>
      </c>
      <c r="V31" s="41"/>
      <c r="W31" s="43">
        <f t="shared" ca="1" si="10"/>
        <v>-24</v>
      </c>
      <c r="X31" s="41"/>
      <c r="Y31" s="42"/>
    </row>
    <row r="32" spans="2:43" ht="18.399999999999999" x14ac:dyDescent="0.7">
      <c r="B32" s="351" t="s">
        <v>22</v>
      </c>
      <c r="C32" s="351"/>
      <c r="D32" s="351"/>
      <c r="E32" s="351"/>
      <c r="F32" s="351"/>
      <c r="G32" s="351"/>
      <c r="H32" s="351"/>
      <c r="I32" s="351"/>
      <c r="J32" s="179"/>
      <c r="L32" s="40"/>
      <c r="M32" s="176" t="str">
        <f ca="1">'tirages aléatoires'!G20</f>
        <v>19</v>
      </c>
      <c r="N32" s="41">
        <f t="shared" ca="1" si="2"/>
        <v>0</v>
      </c>
      <c r="O32" s="43">
        <f t="shared" ca="1" si="3"/>
        <v>-11</v>
      </c>
      <c r="P32" s="43" t="str">
        <f t="shared" ca="1" si="4"/>
        <v>( -11)</v>
      </c>
      <c r="Q32" s="43" t="s">
        <v>18</v>
      </c>
      <c r="R32" s="41">
        <f t="shared" ca="1" si="5"/>
        <v>1</v>
      </c>
      <c r="S32" s="43">
        <f t="shared" ca="1" si="6"/>
        <v>1</v>
      </c>
      <c r="T32" s="43" t="str">
        <f t="shared" ca="1" si="7"/>
        <v>( +1)</v>
      </c>
      <c r="U32" s="43" t="str">
        <f t="shared" ca="1" si="8"/>
        <v>( -11) - ( +1) =</v>
      </c>
      <c r="V32" s="41"/>
      <c r="W32" s="43">
        <f t="shared" ca="1" si="10"/>
        <v>-12</v>
      </c>
      <c r="X32" s="41"/>
      <c r="Y32" s="42"/>
    </row>
    <row r="33" spans="2:25" ht="15" x14ac:dyDescent="0.4">
      <c r="L33" s="40"/>
      <c r="M33" s="176" t="str">
        <f ca="1">'tirages aléatoires'!G21</f>
        <v>02</v>
      </c>
      <c r="N33" s="41">
        <f t="shared" ca="1" si="2"/>
        <v>0</v>
      </c>
      <c r="O33" s="43">
        <f t="shared" ca="1" si="3"/>
        <v>-12</v>
      </c>
      <c r="P33" s="43" t="str">
        <f t="shared" ca="1" si="4"/>
        <v>( -12)</v>
      </c>
      <c r="Q33" s="43" t="s">
        <v>18</v>
      </c>
      <c r="R33" s="41">
        <f t="shared" ca="1" si="5"/>
        <v>0</v>
      </c>
      <c r="S33" s="43">
        <f t="shared" ca="1" si="6"/>
        <v>-5</v>
      </c>
      <c r="T33" s="43" t="str">
        <f t="shared" ca="1" si="7"/>
        <v>( -5)</v>
      </c>
      <c r="U33" s="43" t="str">
        <f t="shared" ca="1" si="8"/>
        <v>( -12) - ( -5) =</v>
      </c>
      <c r="V33" s="41"/>
      <c r="W33" s="43">
        <f t="shared" ca="1" si="10"/>
        <v>-7</v>
      </c>
      <c r="X33" s="41"/>
      <c r="Y33" s="42"/>
    </row>
    <row r="34" spans="2:25" ht="15.75" customHeight="1" x14ac:dyDescent="0.4">
      <c r="B34" s="490" t="s">
        <v>122</v>
      </c>
      <c r="C34" s="490"/>
      <c r="D34" s="490"/>
      <c r="E34" s="490"/>
      <c r="F34" s="490"/>
      <c r="G34" s="490"/>
      <c r="H34" s="490"/>
      <c r="I34" s="490"/>
      <c r="L34" s="40"/>
      <c r="M34" s="176" t="str">
        <f ca="1">'tirages aléatoires'!G22</f>
        <v>06</v>
      </c>
      <c r="N34" s="41">
        <f t="shared" ca="1" si="2"/>
        <v>0</v>
      </c>
      <c r="O34" s="43">
        <f t="shared" ca="1" si="3"/>
        <v>-13</v>
      </c>
      <c r="P34" s="43" t="str">
        <f t="shared" ca="1" si="4"/>
        <v>( -13)</v>
      </c>
      <c r="Q34" s="43" t="s">
        <v>18</v>
      </c>
      <c r="R34" s="41">
        <f t="shared" ca="1" si="5"/>
        <v>1</v>
      </c>
      <c r="S34" s="43">
        <f t="shared" ca="1" si="6"/>
        <v>15</v>
      </c>
      <c r="T34" s="43" t="str">
        <f t="shared" ca="1" si="7"/>
        <v>( +15)</v>
      </c>
      <c r="U34" s="43" t="str">
        <f t="shared" ca="1" si="8"/>
        <v>( -13) - ( +15) =</v>
      </c>
      <c r="V34" s="41"/>
      <c r="W34" s="43">
        <f t="shared" ca="1" si="10"/>
        <v>-28</v>
      </c>
      <c r="X34" s="41"/>
      <c r="Y34" s="42"/>
    </row>
    <row r="35" spans="2:25" ht="15.75" customHeight="1" x14ac:dyDescent="0.4">
      <c r="B35" s="490"/>
      <c r="C35" s="490"/>
      <c r="D35" s="490"/>
      <c r="E35" s="490"/>
      <c r="F35" s="490"/>
      <c r="G35" s="490"/>
      <c r="H35" s="490"/>
      <c r="I35" s="490"/>
      <c r="L35" s="40"/>
      <c r="M35" s="176" t="str">
        <f ca="1">'tirages aléatoires'!G23</f>
        <v>09</v>
      </c>
      <c r="N35" s="41">
        <f t="shared" ca="1" si="2"/>
        <v>0</v>
      </c>
      <c r="O35" s="43">
        <f t="shared" ca="1" si="3"/>
        <v>-12</v>
      </c>
      <c r="P35" s="43" t="str">
        <f t="shared" ca="1" si="4"/>
        <v>( -12)</v>
      </c>
      <c r="Q35" s="43" t="s">
        <v>18</v>
      </c>
      <c r="R35" s="41">
        <f t="shared" ca="1" si="5"/>
        <v>1</v>
      </c>
      <c r="S35" s="43">
        <f t="shared" ca="1" si="6"/>
        <v>10</v>
      </c>
      <c r="T35" s="43" t="str">
        <f t="shared" ca="1" si="7"/>
        <v>( +10)</v>
      </c>
      <c r="U35" s="43" t="str">
        <f t="shared" ca="1" si="8"/>
        <v>( -12) - ( +10) =</v>
      </c>
      <c r="V35" s="41"/>
      <c r="W35" s="43">
        <f t="shared" ca="1" si="10"/>
        <v>-22</v>
      </c>
      <c r="X35" s="41"/>
      <c r="Y35" s="42"/>
    </row>
    <row r="36" spans="2:25" ht="15.75" customHeight="1" x14ac:dyDescent="0.5">
      <c r="B36" s="490"/>
      <c r="C36" s="490"/>
      <c r="D36" s="490"/>
      <c r="E36" s="490"/>
      <c r="F36" s="490"/>
      <c r="G36" s="490"/>
      <c r="H36" s="490"/>
      <c r="I36" s="490"/>
      <c r="L36" s="40"/>
      <c r="M36" s="41"/>
      <c r="N36" s="41"/>
      <c r="O36" s="43"/>
      <c r="P36" s="43"/>
      <c r="Q36" s="177"/>
      <c r="R36" s="41"/>
      <c r="S36" s="43"/>
      <c r="T36" s="43"/>
      <c r="U36" s="43"/>
      <c r="V36" s="43"/>
      <c r="W36" s="43"/>
      <c r="X36" s="41"/>
      <c r="Y36" s="42"/>
    </row>
    <row r="37" spans="2:25" ht="16.149999999999999" customHeight="1" x14ac:dyDescent="0.5">
      <c r="B37" s="490"/>
      <c r="C37" s="490"/>
      <c r="D37" s="490"/>
      <c r="E37" s="490"/>
      <c r="F37" s="490"/>
      <c r="G37" s="490"/>
      <c r="H37" s="490"/>
      <c r="I37" s="490"/>
      <c r="L37" s="40"/>
      <c r="M37" s="41"/>
      <c r="N37" s="41"/>
      <c r="O37" s="43"/>
      <c r="P37" s="43"/>
      <c r="Q37" s="177"/>
      <c r="R37" s="41"/>
      <c r="S37" s="43"/>
      <c r="T37" s="43"/>
      <c r="U37" s="43"/>
      <c r="V37" s="43"/>
      <c r="W37" s="43"/>
      <c r="X37" s="41"/>
      <c r="Y37" s="42"/>
    </row>
    <row r="38" spans="2:25" ht="3" customHeight="1" x14ac:dyDescent="0.5">
      <c r="N38" s="41"/>
      <c r="O38" s="43"/>
      <c r="P38" s="43"/>
      <c r="Q38" s="177"/>
      <c r="R38" s="41"/>
      <c r="S38" s="43"/>
      <c r="T38" s="43"/>
      <c r="U38" s="43"/>
      <c r="V38" s="43"/>
      <c r="W38" s="43"/>
      <c r="X38" s="41"/>
      <c r="Y38" s="42"/>
    </row>
    <row r="39" spans="2:25" ht="3" customHeight="1" x14ac:dyDescent="0.35"/>
    <row r="40" spans="2:25" ht="20.100000000000001" customHeight="1" x14ac:dyDescent="0.75">
      <c r="B40" s="481" t="str">
        <f t="shared" ref="B40:B59" ca="1" si="11">CONCATENATE("opération n° ",CELL("ligne",B10)-9)</f>
        <v>opération n° 1</v>
      </c>
      <c r="C40" s="481"/>
      <c r="D40" s="482" t="str">
        <f t="shared" ref="D40:D59" ca="1" si="12">OFFSET($M$16,M16-1,8,1,1)</f>
        <v>( -2) - ( -11) =</v>
      </c>
      <c r="E40" s="482"/>
      <c r="F40" s="292">
        <f t="shared" ref="F40:F59" ca="1" si="13">OFFSET($M$16,M16-1,10,1,1)</f>
        <v>9</v>
      </c>
      <c r="G40" s="292"/>
      <c r="H40" s="292">
        <f t="shared" ref="H40:H59" ca="1" si="14">OFFSET($M$16,R16-1,7,1,1)</f>
        <v>0</v>
      </c>
      <c r="I40" s="292"/>
    </row>
    <row r="41" spans="2:25" ht="20.100000000000001" customHeight="1" x14ac:dyDescent="0.75">
      <c r="B41" s="477" t="str">
        <f t="shared" ca="1" si="11"/>
        <v>opération n° 2</v>
      </c>
      <c r="C41" s="477"/>
      <c r="D41" s="478" t="str">
        <f t="shared" ca="1" si="12"/>
        <v>( +9) - ( -1) =</v>
      </c>
      <c r="E41" s="478"/>
      <c r="F41" s="489">
        <f t="shared" ca="1" si="13"/>
        <v>10</v>
      </c>
      <c r="G41" s="489"/>
      <c r="H41" s="489" t="str">
        <f t="shared" ca="1" si="14"/>
        <v>( -20)</v>
      </c>
      <c r="I41" s="489"/>
    </row>
    <row r="42" spans="2:25" ht="20.100000000000001" customHeight="1" x14ac:dyDescent="0.75">
      <c r="B42" s="471" t="str">
        <f t="shared" ca="1" si="11"/>
        <v>opération n° 3</v>
      </c>
      <c r="C42" s="471"/>
      <c r="D42" s="472" t="str">
        <f t="shared" ca="1" si="12"/>
        <v>( -7) + ( -7) =</v>
      </c>
      <c r="E42" s="472"/>
      <c r="F42" s="290">
        <f t="shared" ca="1" si="13"/>
        <v>-14</v>
      </c>
      <c r="G42" s="290"/>
      <c r="H42" s="290" t="str">
        <f t="shared" ca="1" si="14"/>
        <v>( -20)</v>
      </c>
      <c r="I42" s="290"/>
    </row>
    <row r="43" spans="2:25" ht="20.100000000000001" customHeight="1" x14ac:dyDescent="0.75">
      <c r="B43" s="477" t="str">
        <f t="shared" ca="1" si="11"/>
        <v>opération n° 4</v>
      </c>
      <c r="C43" s="477"/>
      <c r="D43" s="478" t="str">
        <f t="shared" ca="1" si="12"/>
        <v>( +5) - ( -14) =</v>
      </c>
      <c r="E43" s="478"/>
      <c r="F43" s="489">
        <f t="shared" ca="1" si="13"/>
        <v>19</v>
      </c>
      <c r="G43" s="489"/>
      <c r="H43" s="489">
        <f t="shared" ca="1" si="14"/>
        <v>0</v>
      </c>
      <c r="I43" s="489"/>
    </row>
    <row r="44" spans="2:25" ht="20.100000000000001" customHeight="1" x14ac:dyDescent="0.75">
      <c r="B44" s="471" t="str">
        <f t="shared" ca="1" si="11"/>
        <v>opération n° 5</v>
      </c>
      <c r="C44" s="471"/>
      <c r="D44" s="472" t="str">
        <f t="shared" ca="1" si="12"/>
        <v>( -11) - ( +1) =</v>
      </c>
      <c r="E44" s="472"/>
      <c r="F44" s="290">
        <f t="shared" ca="1" si="13"/>
        <v>-12</v>
      </c>
      <c r="G44" s="290"/>
      <c r="H44" s="290" t="str">
        <f t="shared" ca="1" si="14"/>
        <v>( -20)</v>
      </c>
      <c r="I44" s="290"/>
    </row>
    <row r="45" spans="2:25" ht="20.100000000000001" customHeight="1" x14ac:dyDescent="0.75">
      <c r="B45" s="477" t="str">
        <f t="shared" ca="1" si="11"/>
        <v>opération n° 6</v>
      </c>
      <c r="C45" s="477"/>
      <c r="D45" s="478" t="str">
        <f t="shared" ca="1" si="12"/>
        <v>( -16) - ( +8) =</v>
      </c>
      <c r="E45" s="478"/>
      <c r="F45" s="489">
        <f t="shared" ca="1" si="13"/>
        <v>-24</v>
      </c>
      <c r="G45" s="489"/>
      <c r="H45" s="489">
        <f t="shared" ca="1" si="14"/>
        <v>0</v>
      </c>
      <c r="I45" s="489"/>
    </row>
    <row r="46" spans="2:25" ht="20.100000000000001" customHeight="1" x14ac:dyDescent="0.75">
      <c r="B46" s="471" t="str">
        <f t="shared" ca="1" si="11"/>
        <v>opération n° 7</v>
      </c>
      <c r="C46" s="471"/>
      <c r="D46" s="472" t="str">
        <f t="shared" ca="1" si="12"/>
        <v>( +16) + ( -20) =</v>
      </c>
      <c r="E46" s="472"/>
      <c r="F46" s="290">
        <f t="shared" ca="1" si="13"/>
        <v>-4</v>
      </c>
      <c r="G46" s="290"/>
      <c r="H46" s="290">
        <f t="shared" ca="1" si="14"/>
        <v>0</v>
      </c>
      <c r="I46" s="290"/>
    </row>
    <row r="47" spans="2:25" ht="20.100000000000001" customHeight="1" x14ac:dyDescent="0.75">
      <c r="B47" s="477" t="str">
        <f t="shared" ca="1" si="11"/>
        <v>opération n° 8</v>
      </c>
      <c r="C47" s="477"/>
      <c r="D47" s="478" t="str">
        <f t="shared" ca="1" si="12"/>
        <v>( +1) - ( -9) =</v>
      </c>
      <c r="E47" s="478"/>
      <c r="F47" s="489">
        <f t="shared" ca="1" si="13"/>
        <v>10</v>
      </c>
      <c r="G47" s="489"/>
      <c r="H47" s="489" t="str">
        <f t="shared" ca="1" si="14"/>
        <v>( -20)</v>
      </c>
      <c r="I47" s="489"/>
    </row>
    <row r="48" spans="2:25" ht="20.100000000000001" customHeight="1" x14ac:dyDescent="0.75">
      <c r="B48" s="471" t="str">
        <f t="shared" ca="1" si="11"/>
        <v>opération n° 9</v>
      </c>
      <c r="C48" s="471"/>
      <c r="D48" s="472" t="str">
        <f t="shared" ca="1" si="12"/>
        <v>( -3) - ( -9) =</v>
      </c>
      <c r="E48" s="472"/>
      <c r="F48" s="290">
        <f t="shared" ca="1" si="13"/>
        <v>6</v>
      </c>
      <c r="G48" s="290"/>
      <c r="H48" s="290" t="str">
        <f t="shared" ca="1" si="14"/>
        <v>( -20)</v>
      </c>
      <c r="I48" s="290"/>
    </row>
    <row r="49" spans="2:22" ht="20.100000000000001" customHeight="1" x14ac:dyDescent="0.75">
      <c r="B49" s="477" t="str">
        <f t="shared" ca="1" si="11"/>
        <v>opération n° 10</v>
      </c>
      <c r="C49" s="477"/>
      <c r="D49" s="478" t="str">
        <f t="shared" ca="1" si="12"/>
        <v>( +6) + ( +1) =</v>
      </c>
      <c r="E49" s="478"/>
      <c r="F49" s="489">
        <f t="shared" ca="1" si="13"/>
        <v>7</v>
      </c>
      <c r="G49" s="489"/>
      <c r="H49" s="489" t="str">
        <f t="shared" ca="1" si="14"/>
        <v>( -20)</v>
      </c>
      <c r="I49" s="489"/>
    </row>
    <row r="50" spans="2:22" ht="20.100000000000001" customHeight="1" x14ac:dyDescent="0.75">
      <c r="B50" s="471" t="str">
        <f t="shared" ca="1" si="11"/>
        <v>opération n° 11</v>
      </c>
      <c r="C50" s="471"/>
      <c r="D50" s="472" t="str">
        <f t="shared" ca="1" si="12"/>
        <v>( +4) + ( +7) =</v>
      </c>
      <c r="E50" s="472"/>
      <c r="F50" s="290">
        <f t="shared" ca="1" si="13"/>
        <v>11</v>
      </c>
      <c r="G50" s="290"/>
      <c r="H50" s="290">
        <f t="shared" ca="1" si="14"/>
        <v>0</v>
      </c>
      <c r="I50" s="290"/>
    </row>
    <row r="51" spans="2:22" ht="20.100000000000001" customHeight="1" x14ac:dyDescent="0.75">
      <c r="B51" s="477" t="str">
        <f t="shared" ca="1" si="11"/>
        <v>opération n° 12</v>
      </c>
      <c r="C51" s="477"/>
      <c r="D51" s="478" t="str">
        <f t="shared" ca="1" si="12"/>
        <v>( -20) + ( +7) =</v>
      </c>
      <c r="E51" s="478"/>
      <c r="F51" s="489">
        <f t="shared" ca="1" si="13"/>
        <v>-13</v>
      </c>
      <c r="G51" s="489"/>
      <c r="H51" s="489">
        <f t="shared" ca="1" si="14"/>
        <v>0</v>
      </c>
      <c r="I51" s="489"/>
    </row>
    <row r="52" spans="2:22" ht="20.100000000000001" customHeight="1" x14ac:dyDescent="0.75">
      <c r="B52" s="471" t="str">
        <f t="shared" ca="1" si="11"/>
        <v>opération n° 13</v>
      </c>
      <c r="C52" s="471"/>
      <c r="D52" s="472" t="str">
        <f t="shared" ca="1" si="12"/>
        <v>( -12) - ( -5) =</v>
      </c>
      <c r="E52" s="472"/>
      <c r="F52" s="290">
        <f t="shared" ca="1" si="13"/>
        <v>-7</v>
      </c>
      <c r="G52" s="290"/>
      <c r="H52" s="290">
        <f t="shared" ca="1" si="14"/>
        <v>0</v>
      </c>
      <c r="I52" s="290"/>
    </row>
    <row r="53" spans="2:22" ht="20.100000000000001" customHeight="1" x14ac:dyDescent="0.75">
      <c r="B53" s="477" t="str">
        <f t="shared" ca="1" si="11"/>
        <v>opération n° 14</v>
      </c>
      <c r="C53" s="477"/>
      <c r="D53" s="478" t="str">
        <f t="shared" ca="1" si="12"/>
        <v>( -6) + ( +17) =</v>
      </c>
      <c r="E53" s="478"/>
      <c r="F53" s="489">
        <f t="shared" ca="1" si="13"/>
        <v>11</v>
      </c>
      <c r="G53" s="489"/>
      <c r="H53" s="489">
        <f t="shared" ca="1" si="14"/>
        <v>0</v>
      </c>
      <c r="I53" s="489"/>
    </row>
    <row r="54" spans="2:22" ht="20.100000000000001" customHeight="1" x14ac:dyDescent="0.75">
      <c r="B54" s="471" t="str">
        <f t="shared" ca="1" si="11"/>
        <v>opération n° 15</v>
      </c>
      <c r="C54" s="471"/>
      <c r="D54" s="472" t="str">
        <f t="shared" ca="1" si="12"/>
        <v>( -14) + ( -10) =</v>
      </c>
      <c r="E54" s="472"/>
      <c r="F54" s="290">
        <f t="shared" ca="1" si="13"/>
        <v>-24</v>
      </c>
      <c r="G54" s="290"/>
      <c r="H54" s="290">
        <f t="shared" ca="1" si="14"/>
        <v>0</v>
      </c>
      <c r="I54" s="290"/>
    </row>
    <row r="55" spans="2:22" ht="20.100000000000001" customHeight="1" x14ac:dyDescent="0.75">
      <c r="B55" s="477" t="str">
        <f t="shared" ca="1" si="11"/>
        <v>opération n° 16</v>
      </c>
      <c r="C55" s="477"/>
      <c r="D55" s="478" t="str">
        <f t="shared" ca="1" si="12"/>
        <v>( -12) - ( +10) =</v>
      </c>
      <c r="E55" s="478"/>
      <c r="F55" s="489">
        <f t="shared" ca="1" si="13"/>
        <v>-22</v>
      </c>
      <c r="G55" s="489"/>
      <c r="H55" s="489" t="str">
        <f t="shared" ca="1" si="14"/>
        <v>( -20)</v>
      </c>
      <c r="I55" s="489"/>
      <c r="V55" s="30">
        <v>35</v>
      </c>
    </row>
    <row r="56" spans="2:22" ht="20.100000000000001" customHeight="1" x14ac:dyDescent="0.75">
      <c r="B56" s="471" t="str">
        <f t="shared" ca="1" si="11"/>
        <v>opération n° 17</v>
      </c>
      <c r="C56" s="471"/>
      <c r="D56" s="472" t="str">
        <f t="shared" ca="1" si="12"/>
        <v>( -13) - ( +15) =</v>
      </c>
      <c r="E56" s="472"/>
      <c r="F56" s="290">
        <f t="shared" ca="1" si="13"/>
        <v>-28</v>
      </c>
      <c r="G56" s="290"/>
      <c r="H56" s="290" t="str">
        <f t="shared" ca="1" si="14"/>
        <v>( -20)</v>
      </c>
      <c r="I56" s="290"/>
    </row>
    <row r="57" spans="2:22" ht="20.100000000000001" customHeight="1" x14ac:dyDescent="0.75">
      <c r="B57" s="477" t="str">
        <f t="shared" ca="1" si="11"/>
        <v>opération n° 18</v>
      </c>
      <c r="C57" s="477"/>
      <c r="D57" s="478" t="str">
        <f t="shared" ca="1" si="12"/>
        <v>( -12) + ( +15) =</v>
      </c>
      <c r="E57" s="478"/>
      <c r="F57" s="489">
        <f t="shared" ca="1" si="13"/>
        <v>3</v>
      </c>
      <c r="G57" s="489"/>
      <c r="H57" s="489">
        <f t="shared" ca="1" si="14"/>
        <v>0</v>
      </c>
      <c r="I57" s="489"/>
    </row>
    <row r="58" spans="2:22" ht="20.100000000000001" customHeight="1" x14ac:dyDescent="0.75">
      <c r="B58" s="471" t="str">
        <f t="shared" ca="1" si="11"/>
        <v>opération n° 19</v>
      </c>
      <c r="C58" s="471"/>
      <c r="D58" s="472" t="str">
        <f t="shared" ca="1" si="12"/>
        <v>( +3) + ( -13) =</v>
      </c>
      <c r="E58" s="472"/>
      <c r="F58" s="290">
        <f t="shared" ca="1" si="13"/>
        <v>-10</v>
      </c>
      <c r="G58" s="290"/>
      <c r="H58" s="290" t="str">
        <f t="shared" ca="1" si="14"/>
        <v>( -20)</v>
      </c>
      <c r="I58" s="290"/>
    </row>
    <row r="59" spans="2:22" ht="20.100000000000001" customHeight="1" x14ac:dyDescent="0.75">
      <c r="B59" s="474" t="str">
        <f t="shared" ca="1" si="11"/>
        <v>opération n° 20</v>
      </c>
      <c r="C59" s="474"/>
      <c r="D59" s="475" t="str">
        <f t="shared" ca="1" si="12"/>
        <v>( -3) + ( +14) =</v>
      </c>
      <c r="E59" s="475"/>
      <c r="F59" s="488">
        <f t="shared" ca="1" si="13"/>
        <v>11</v>
      </c>
      <c r="G59" s="488"/>
      <c r="H59" s="488" t="str">
        <f t="shared" ca="1" si="14"/>
        <v>( -20)</v>
      </c>
      <c r="I59" s="488"/>
    </row>
  </sheetData>
  <sheetProtection selectLockedCells="1" selectUnlockedCells="1"/>
  <mergeCells count="126">
    <mergeCell ref="B12:C12"/>
    <mergeCell ref="D12:E12"/>
    <mergeCell ref="F12:I12"/>
    <mergeCell ref="B13:C13"/>
    <mergeCell ref="D13:E13"/>
    <mergeCell ref="F13:I13"/>
    <mergeCell ref="L2:V6"/>
    <mergeCell ref="B4:I7"/>
    <mergeCell ref="B10:C10"/>
    <mergeCell ref="D10:E10"/>
    <mergeCell ref="F10:I10"/>
    <mergeCell ref="L10:V11"/>
    <mergeCell ref="B11:C11"/>
    <mergeCell ref="D11:E11"/>
    <mergeCell ref="F11:I11"/>
    <mergeCell ref="B16:C16"/>
    <mergeCell ref="D16:E16"/>
    <mergeCell ref="F16:I16"/>
    <mergeCell ref="B17:C17"/>
    <mergeCell ref="D17:E17"/>
    <mergeCell ref="F17:I17"/>
    <mergeCell ref="O13:T14"/>
    <mergeCell ref="B14:C14"/>
    <mergeCell ref="D14:E14"/>
    <mergeCell ref="F14:I14"/>
    <mergeCell ref="B15:C15"/>
    <mergeCell ref="D15:E15"/>
    <mergeCell ref="F15:I15"/>
    <mergeCell ref="B20:C20"/>
    <mergeCell ref="D20:E20"/>
    <mergeCell ref="F20:I20"/>
    <mergeCell ref="B21:C21"/>
    <mergeCell ref="D21:E21"/>
    <mergeCell ref="F21:I21"/>
    <mergeCell ref="B18:C18"/>
    <mergeCell ref="D18:E18"/>
    <mergeCell ref="F18:I18"/>
    <mergeCell ref="B19:C19"/>
    <mergeCell ref="D19:E19"/>
    <mergeCell ref="F19:I19"/>
    <mergeCell ref="B24:C24"/>
    <mergeCell ref="D24:E24"/>
    <mergeCell ref="F24:I24"/>
    <mergeCell ref="B25:C25"/>
    <mergeCell ref="D25:E25"/>
    <mergeCell ref="F25:I25"/>
    <mergeCell ref="B22:C22"/>
    <mergeCell ref="D22:E22"/>
    <mergeCell ref="F22:I22"/>
    <mergeCell ref="B23:C23"/>
    <mergeCell ref="D23:E23"/>
    <mergeCell ref="F23:I23"/>
    <mergeCell ref="B28:C28"/>
    <mergeCell ref="D28:E28"/>
    <mergeCell ref="F28:I28"/>
    <mergeCell ref="B29:C29"/>
    <mergeCell ref="D29:E29"/>
    <mergeCell ref="F29:I29"/>
    <mergeCell ref="B26:C26"/>
    <mergeCell ref="D26:E26"/>
    <mergeCell ref="F26:I26"/>
    <mergeCell ref="B27:C27"/>
    <mergeCell ref="D27:E27"/>
    <mergeCell ref="F27:I27"/>
    <mergeCell ref="B42:C42"/>
    <mergeCell ref="D42:E42"/>
    <mergeCell ref="F42:I42"/>
    <mergeCell ref="B43:C43"/>
    <mergeCell ref="D43:E43"/>
    <mergeCell ref="F43:I43"/>
    <mergeCell ref="B32:I32"/>
    <mergeCell ref="B34:I37"/>
    <mergeCell ref="B40:C40"/>
    <mergeCell ref="D40:E40"/>
    <mergeCell ref="F40:I40"/>
    <mergeCell ref="B41:C41"/>
    <mergeCell ref="D41:E41"/>
    <mergeCell ref="F41:I41"/>
    <mergeCell ref="B46:C46"/>
    <mergeCell ref="D46:E46"/>
    <mergeCell ref="F46:I46"/>
    <mergeCell ref="B47:C47"/>
    <mergeCell ref="D47:E47"/>
    <mergeCell ref="F47:I47"/>
    <mergeCell ref="B44:C44"/>
    <mergeCell ref="D44:E44"/>
    <mergeCell ref="F44:I44"/>
    <mergeCell ref="B45:C45"/>
    <mergeCell ref="D45:E45"/>
    <mergeCell ref="F45:I45"/>
    <mergeCell ref="B50:C50"/>
    <mergeCell ref="D50:E50"/>
    <mergeCell ref="F50:I50"/>
    <mergeCell ref="B51:C51"/>
    <mergeCell ref="D51:E51"/>
    <mergeCell ref="F51:I51"/>
    <mergeCell ref="B48:C48"/>
    <mergeCell ref="D48:E48"/>
    <mergeCell ref="F48:I48"/>
    <mergeCell ref="B49:C49"/>
    <mergeCell ref="D49:E49"/>
    <mergeCell ref="F49:I49"/>
    <mergeCell ref="B54:C54"/>
    <mergeCell ref="D54:E54"/>
    <mergeCell ref="F54:I54"/>
    <mergeCell ref="B55:C55"/>
    <mergeCell ref="D55:E55"/>
    <mergeCell ref="F55:I55"/>
    <mergeCell ref="B52:C52"/>
    <mergeCell ref="D52:E52"/>
    <mergeCell ref="F52:I52"/>
    <mergeCell ref="B53:C53"/>
    <mergeCell ref="D53:E53"/>
    <mergeCell ref="F53:I53"/>
    <mergeCell ref="B58:C58"/>
    <mergeCell ref="D58:E58"/>
    <mergeCell ref="F58:I58"/>
    <mergeCell ref="B59:C59"/>
    <mergeCell ref="D59:E59"/>
    <mergeCell ref="F59:I59"/>
    <mergeCell ref="B56:C56"/>
    <mergeCell ref="D56:E56"/>
    <mergeCell ref="F56:I56"/>
    <mergeCell ref="B57:C57"/>
    <mergeCell ref="D57:E57"/>
    <mergeCell ref="F57:I57"/>
  </mergeCells>
  <conditionalFormatting sqref="M16:M35">
    <cfRule type="expression" dxfId="0" priority="1" stopIfTrue="1">
      <formula>AND(COUNTIF($M$16:$M$35,M16)&gt;1,NOT(ISBLANK(M16)))</formula>
    </cfRule>
  </conditionalFormatting>
  <printOptions horizontalCentered="1" verticalCentered="1"/>
  <pageMargins left="0.43333333333333335" right="0.55138888888888893" top="0.35416666666666669" bottom="0.31527777777777777" header="0.51180555555555551" footer="0.51180555555555551"/>
  <pageSetup paperSize="9" firstPageNumber="0" orientation="portrait" horizontalDpi="300" verticalDpi="300"/>
  <headerFooter alignWithMargins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11116-83DB-4CE1-BC56-005BDC3108D8}">
  <dimension ref="A1:K31"/>
  <sheetViews>
    <sheetView workbookViewId="0">
      <selection activeCell="D16" sqref="D16"/>
    </sheetView>
  </sheetViews>
  <sheetFormatPr baseColWidth="10" defaultRowHeight="12.75" x14ac:dyDescent="0.35"/>
  <cols>
    <col min="3" max="3" width="5.9296875" customWidth="1"/>
    <col min="4" max="4" width="10.6640625" style="212"/>
    <col min="7" max="7" width="6" customWidth="1"/>
    <col min="8" max="8" width="41.19921875" style="212" customWidth="1"/>
  </cols>
  <sheetData>
    <row r="1" spans="1:11" ht="34.15" customHeight="1" x14ac:dyDescent="0.35">
      <c r="A1" s="492" t="s">
        <v>137</v>
      </c>
      <c r="B1" s="492"/>
      <c r="C1" s="492"/>
      <c r="D1" s="492"/>
      <c r="E1" s="492"/>
      <c r="F1" s="492"/>
      <c r="G1" s="492"/>
      <c r="H1" s="492"/>
    </row>
    <row r="2" spans="1:11" x14ac:dyDescent="0.35">
      <c r="A2" s="494" t="s">
        <v>127</v>
      </c>
      <c r="B2" s="495"/>
      <c r="C2" s="495"/>
      <c r="D2" s="496"/>
      <c r="E2" s="198"/>
      <c r="F2" s="497" t="s">
        <v>128</v>
      </c>
      <c r="G2" s="498"/>
      <c r="H2" s="499"/>
      <c r="I2" s="213"/>
      <c r="J2" s="213"/>
      <c r="K2" s="213"/>
    </row>
    <row r="3" spans="1:11" x14ac:dyDescent="0.35">
      <c r="A3" s="199"/>
      <c r="B3" s="198"/>
      <c r="C3" s="198"/>
      <c r="D3" s="209" t="s">
        <v>129</v>
      </c>
      <c r="E3" s="198"/>
      <c r="F3" s="200"/>
      <c r="G3" s="198"/>
      <c r="H3" s="209" t="s">
        <v>130</v>
      </c>
    </row>
    <row r="4" spans="1:11" ht="13.15" x14ac:dyDescent="0.35">
      <c r="A4" s="200"/>
      <c r="B4" s="201">
        <f t="shared" ref="B4:B13" ca="1" si="0">INT(RAND()*LEN(D3))+1</f>
        <v>2</v>
      </c>
      <c r="C4" s="206">
        <f ca="1">RIGHT(LEFT(D3,B4))+1</f>
        <v>2</v>
      </c>
      <c r="D4" s="210" t="str">
        <f t="shared" ref="D4:D13" ca="1" si="1">CONCATENATE(LEFT(D3,B4-1),RIGHT(D3,LEN(D3)-B4))</f>
        <v>023456789</v>
      </c>
      <c r="E4" s="198"/>
      <c r="F4" s="204">
        <f ca="1">INT(RAND()*LEN(H3)/2)*2+1</f>
        <v>29</v>
      </c>
      <c r="G4" s="214" t="str">
        <f ca="1">RIGHT(LEFT(H3,F4+1),2)</f>
        <v>15</v>
      </c>
      <c r="H4" s="210" t="str">
        <f ca="1">CONCATENATE(LEFT(H3,F4-1),RIGHT(H3,LEN(H3)-F4-1))</f>
        <v>01020304050607080910111213141617181920</v>
      </c>
    </row>
    <row r="5" spans="1:11" ht="13.15" x14ac:dyDescent="0.35">
      <c r="A5" s="200"/>
      <c r="B5" s="201">
        <f t="shared" ca="1" si="0"/>
        <v>3</v>
      </c>
      <c r="C5" s="206">
        <f t="shared" ref="C5:C13" ca="1" si="2">RIGHT(LEFT(D4,B5))+1</f>
        <v>4</v>
      </c>
      <c r="D5" s="210" t="str">
        <f t="shared" ca="1" si="1"/>
        <v>02456789</v>
      </c>
      <c r="E5" s="198"/>
      <c r="F5" s="204">
        <f t="shared" ref="F5:F18" ca="1" si="3">INT(RAND()*LEN(H4)/2)*2+1</f>
        <v>21</v>
      </c>
      <c r="G5" s="214" t="str">
        <f t="shared" ref="G5:G23" ca="1" si="4">RIGHT(LEFT(H4,F5+1),2)</f>
        <v>11</v>
      </c>
      <c r="H5" s="210" t="str">
        <f t="shared" ref="H5:H18" ca="1" si="5">CONCATENATE(LEFT(H4,F5-1),RIGHT(H4,LEN(H4)-F5-1))</f>
        <v>010203040506070809101213141617181920</v>
      </c>
    </row>
    <row r="6" spans="1:11" ht="13.15" x14ac:dyDescent="0.35">
      <c r="A6" s="200"/>
      <c r="B6" s="201">
        <f t="shared" ca="1" si="0"/>
        <v>6</v>
      </c>
      <c r="C6" s="206">
        <f t="shared" ca="1" si="2"/>
        <v>8</v>
      </c>
      <c r="D6" s="210" t="str">
        <f t="shared" ca="1" si="1"/>
        <v>0245689</v>
      </c>
      <c r="E6" s="198"/>
      <c r="F6" s="204">
        <f t="shared" ca="1" si="3"/>
        <v>7</v>
      </c>
      <c r="G6" s="214" t="str">
        <f t="shared" ca="1" si="4"/>
        <v>04</v>
      </c>
      <c r="H6" s="210" t="str">
        <f t="shared" ca="1" si="5"/>
        <v>0102030506070809101213141617181920</v>
      </c>
    </row>
    <row r="7" spans="1:11" ht="13.15" x14ac:dyDescent="0.35">
      <c r="A7" s="200"/>
      <c r="B7" s="201">
        <f t="shared" ca="1" si="0"/>
        <v>2</v>
      </c>
      <c r="C7" s="206">
        <f t="shared" ca="1" si="2"/>
        <v>3</v>
      </c>
      <c r="D7" s="210" t="str">
        <f t="shared" ca="1" si="1"/>
        <v>045689</v>
      </c>
      <c r="E7" s="198"/>
      <c r="F7" s="204">
        <f t="shared" ca="1" si="3"/>
        <v>19</v>
      </c>
      <c r="G7" s="214" t="str">
        <f t="shared" ca="1" si="4"/>
        <v>12</v>
      </c>
      <c r="H7" s="210" t="str">
        <f t="shared" ca="1" si="5"/>
        <v>01020305060708091013141617181920</v>
      </c>
    </row>
    <row r="8" spans="1:11" ht="13.15" x14ac:dyDescent="0.35">
      <c r="A8" s="200"/>
      <c r="B8" s="201">
        <f t="shared" ca="1" si="0"/>
        <v>6</v>
      </c>
      <c r="C8" s="206">
        <f t="shared" ca="1" si="2"/>
        <v>10</v>
      </c>
      <c r="D8" s="210" t="str">
        <f t="shared" ca="1" si="1"/>
        <v>04568</v>
      </c>
      <c r="E8" s="198"/>
      <c r="F8" s="204">
        <f t="shared" ca="1" si="3"/>
        <v>25</v>
      </c>
      <c r="G8" s="214" t="str">
        <f t="shared" ca="1" si="4"/>
        <v>17</v>
      </c>
      <c r="H8" s="210" t="str">
        <f t="shared" ca="1" si="5"/>
        <v>010203050607080910131416181920</v>
      </c>
    </row>
    <row r="9" spans="1:11" ht="13.15" x14ac:dyDescent="0.35">
      <c r="A9" s="200"/>
      <c r="B9" s="201">
        <f t="shared" ca="1" si="0"/>
        <v>3</v>
      </c>
      <c r="C9" s="206">
        <f t="shared" ca="1" si="2"/>
        <v>6</v>
      </c>
      <c r="D9" s="210" t="str">
        <f t="shared" ca="1" si="1"/>
        <v>0468</v>
      </c>
      <c r="E9" s="198"/>
      <c r="F9" s="204">
        <f t="shared" ca="1" si="3"/>
        <v>23</v>
      </c>
      <c r="G9" s="214" t="str">
        <f t="shared" ca="1" si="4"/>
        <v>16</v>
      </c>
      <c r="H9" s="210" t="str">
        <f t="shared" ca="1" si="5"/>
        <v>0102030506070809101314181920</v>
      </c>
    </row>
    <row r="10" spans="1:11" ht="13.15" x14ac:dyDescent="0.35">
      <c r="A10" s="200"/>
      <c r="B10" s="201">
        <f t="shared" ca="1" si="0"/>
        <v>3</v>
      </c>
      <c r="C10" s="206">
        <f t="shared" ca="1" si="2"/>
        <v>7</v>
      </c>
      <c r="D10" s="210" t="str">
        <f t="shared" ca="1" si="1"/>
        <v>048</v>
      </c>
      <c r="E10" s="198"/>
      <c r="F10" s="204">
        <f t="shared" ca="1" si="3"/>
        <v>1</v>
      </c>
      <c r="G10" s="214" t="str">
        <f t="shared" ca="1" si="4"/>
        <v>01</v>
      </c>
      <c r="H10" s="210" t="str">
        <f t="shared" ca="1" si="5"/>
        <v>02030506070809101314181920</v>
      </c>
    </row>
    <row r="11" spans="1:11" ht="13.15" x14ac:dyDescent="0.35">
      <c r="A11" s="200"/>
      <c r="B11" s="201">
        <f t="shared" ca="1" si="0"/>
        <v>1</v>
      </c>
      <c r="C11" s="206">
        <f t="shared" ca="1" si="2"/>
        <v>1</v>
      </c>
      <c r="D11" s="210" t="str">
        <f t="shared" ca="1" si="1"/>
        <v>48</v>
      </c>
      <c r="E11" s="198"/>
      <c r="F11" s="204">
        <f t="shared" ca="1" si="3"/>
        <v>19</v>
      </c>
      <c r="G11" s="214" t="str">
        <f t="shared" ca="1" si="4"/>
        <v>14</v>
      </c>
      <c r="H11" s="210" t="str">
        <f t="shared" ca="1" si="5"/>
        <v>020305060708091013181920</v>
      </c>
    </row>
    <row r="12" spans="1:11" ht="13.15" x14ac:dyDescent="0.35">
      <c r="A12" s="200"/>
      <c r="B12" s="201">
        <f t="shared" ca="1" si="0"/>
        <v>1</v>
      </c>
      <c r="C12" s="206">
        <f t="shared" ca="1" si="2"/>
        <v>5</v>
      </c>
      <c r="D12" s="210" t="str">
        <f t="shared" ca="1" si="1"/>
        <v>8</v>
      </c>
      <c r="E12" s="198"/>
      <c r="F12" s="204">
        <f t="shared" ca="1" si="3"/>
        <v>17</v>
      </c>
      <c r="G12" s="214" t="str">
        <f t="shared" ca="1" si="4"/>
        <v>13</v>
      </c>
      <c r="H12" s="210" t="str">
        <f t="shared" ca="1" si="5"/>
        <v>0203050607080910181920</v>
      </c>
    </row>
    <row r="13" spans="1:11" ht="13.15" x14ac:dyDescent="0.35">
      <c r="A13" s="202"/>
      <c r="B13" s="203">
        <f t="shared" ca="1" si="0"/>
        <v>1</v>
      </c>
      <c r="C13" s="207">
        <f t="shared" ca="1" si="2"/>
        <v>9</v>
      </c>
      <c r="D13" s="211" t="str">
        <f t="shared" ca="1" si="1"/>
        <v/>
      </c>
      <c r="E13" s="198"/>
      <c r="F13" s="204">
        <f t="shared" ca="1" si="3"/>
        <v>11</v>
      </c>
      <c r="G13" s="214" t="str">
        <f t="shared" ca="1" si="4"/>
        <v>08</v>
      </c>
      <c r="H13" s="210" t="str">
        <f t="shared" ca="1" si="5"/>
        <v>02030506070910181920</v>
      </c>
    </row>
    <row r="14" spans="1:11" x14ac:dyDescent="0.35">
      <c r="A14" s="198"/>
      <c r="B14" s="198"/>
      <c r="C14" s="198" t="str">
        <f ca="1">RIGHT(LEFT(A13,RAND()*10))</f>
        <v/>
      </c>
      <c r="D14" s="208"/>
      <c r="E14" s="198"/>
      <c r="F14" s="204">
        <f t="shared" ca="1" si="3"/>
        <v>13</v>
      </c>
      <c r="G14" s="214" t="str">
        <f t="shared" ca="1" si="4"/>
        <v>10</v>
      </c>
      <c r="H14" s="210" t="str">
        <f t="shared" ca="1" si="5"/>
        <v>020305060709181920</v>
      </c>
    </row>
    <row r="15" spans="1:11" x14ac:dyDescent="0.35">
      <c r="A15" s="198"/>
      <c r="B15" s="198"/>
      <c r="C15" s="198" t="str">
        <f ca="1">RIGHT(LEFT(A14,RAND()*10))</f>
        <v/>
      </c>
      <c r="D15" s="208"/>
      <c r="E15" s="198"/>
      <c r="F15" s="204">
        <f t="shared" ca="1" si="3"/>
        <v>5</v>
      </c>
      <c r="G15" s="214" t="str">
        <f t="shared" ca="1" si="4"/>
        <v>05</v>
      </c>
      <c r="H15" s="210" t="str">
        <f t="shared" ca="1" si="5"/>
        <v>0203060709181920</v>
      </c>
    </row>
    <row r="16" spans="1:11" x14ac:dyDescent="0.35">
      <c r="A16" s="198"/>
      <c r="B16" s="198"/>
      <c r="C16" s="198" t="str">
        <f ca="1">RIGHT(LEFT(A15,RAND()*10))</f>
        <v/>
      </c>
      <c r="D16" s="208"/>
      <c r="E16" s="198"/>
      <c r="F16" s="204">
        <f t="shared" ca="1" si="3"/>
        <v>11</v>
      </c>
      <c r="G16" s="214" t="str">
        <f t="shared" ca="1" si="4"/>
        <v>18</v>
      </c>
      <c r="H16" s="210" t="str">
        <f t="shared" ca="1" si="5"/>
        <v>02030607091920</v>
      </c>
    </row>
    <row r="17" spans="1:8" x14ac:dyDescent="0.35">
      <c r="A17" s="198"/>
      <c r="B17" s="198"/>
      <c r="C17" s="198" t="str">
        <f ca="1">RIGHT(LEFT(A16,RAND()*10))</f>
        <v/>
      </c>
      <c r="D17" s="208"/>
      <c r="E17" s="198"/>
      <c r="F17" s="204">
        <f t="shared" ca="1" si="3"/>
        <v>3</v>
      </c>
      <c r="G17" s="214" t="str">
        <f t="shared" ca="1" si="4"/>
        <v>03</v>
      </c>
      <c r="H17" s="210" t="str">
        <f t="shared" ca="1" si="5"/>
        <v>020607091920</v>
      </c>
    </row>
    <row r="18" spans="1:8" x14ac:dyDescent="0.35">
      <c r="A18" s="198"/>
      <c r="B18" s="198"/>
      <c r="C18" s="198" t="str">
        <f ca="1">RIGHT(LEFT(A17,RAND()*10))</f>
        <v/>
      </c>
      <c r="D18" s="208"/>
      <c r="E18" s="198"/>
      <c r="F18" s="204">
        <f t="shared" ca="1" si="3"/>
        <v>5</v>
      </c>
      <c r="G18" s="214" t="str">
        <f t="shared" ca="1" si="4"/>
        <v>07</v>
      </c>
      <c r="H18" s="210" t="str">
        <f t="shared" ca="1" si="5"/>
        <v>0206091920</v>
      </c>
    </row>
    <row r="19" spans="1:8" x14ac:dyDescent="0.35">
      <c r="A19" s="198"/>
      <c r="B19" s="198"/>
      <c r="C19" s="198"/>
      <c r="D19" s="208"/>
      <c r="E19" s="198"/>
      <c r="F19" s="204">
        <f ca="1">INT(RAND()*LEN(H18)/2)*2+1</f>
        <v>9</v>
      </c>
      <c r="G19" s="214" t="str">
        <f ca="1">RIGHT(LEFT(H18,F19+1),2)</f>
        <v>20</v>
      </c>
      <c r="H19" s="210" t="str">
        <f ca="1">CONCATENATE(LEFT(H18,F19-1),RIGHT(H18,LEN(H18)-F19-1))</f>
        <v>02060919</v>
      </c>
    </row>
    <row r="20" spans="1:8" ht="12.75" customHeight="1" x14ac:dyDescent="0.35">
      <c r="A20" s="493" t="s">
        <v>132</v>
      </c>
      <c r="B20" s="493"/>
      <c r="C20" s="493"/>
      <c r="D20" s="493"/>
      <c r="E20" s="198"/>
      <c r="F20" s="204">
        <f ca="1">INT(RAND()*LEN(H19)/2)*2+1</f>
        <v>7</v>
      </c>
      <c r="G20" s="214" t="str">
        <f t="shared" ca="1" si="4"/>
        <v>19</v>
      </c>
      <c r="H20" s="210" t="str">
        <f ca="1">CONCATENATE(LEFT(H19,F20-1),RIGHT(H19,LEN(H19)-F20-1))</f>
        <v>020609</v>
      </c>
    </row>
    <row r="21" spans="1:8" ht="12.75" customHeight="1" x14ac:dyDescent="0.35">
      <c r="A21" s="493"/>
      <c r="B21" s="493"/>
      <c r="C21" s="493"/>
      <c r="D21" s="493"/>
      <c r="E21" s="198"/>
      <c r="F21" s="204">
        <f ca="1">INT(RAND()*LEN(H20)/2)*2+1</f>
        <v>1</v>
      </c>
      <c r="G21" s="214" t="str">
        <f t="shared" ca="1" si="4"/>
        <v>02</v>
      </c>
      <c r="H21" s="210" t="str">
        <f ca="1">CONCATENATE(LEFT(H20,F21-1),RIGHT(H20,LEN(H20)-F21-1))</f>
        <v>0609</v>
      </c>
    </row>
    <row r="22" spans="1:8" ht="12.75" customHeight="1" x14ac:dyDescent="0.35">
      <c r="A22" s="493"/>
      <c r="B22" s="493"/>
      <c r="C22" s="493"/>
      <c r="D22" s="493"/>
      <c r="E22" s="198"/>
      <c r="F22" s="204">
        <f ca="1">INT(RAND()*LEN(H21)/2)*2+1</f>
        <v>1</v>
      </c>
      <c r="G22" s="214" t="str">
        <f t="shared" ca="1" si="4"/>
        <v>06</v>
      </c>
      <c r="H22" s="210" t="str">
        <f ca="1">CONCATENATE(LEFT(H21,F22-1),RIGHT(H21,LEN(H21)-F22-1))</f>
        <v>09</v>
      </c>
    </row>
    <row r="23" spans="1:8" ht="12.75" customHeight="1" x14ac:dyDescent="0.35">
      <c r="A23" s="493"/>
      <c r="B23" s="493"/>
      <c r="C23" s="493"/>
      <c r="D23" s="493"/>
      <c r="E23" s="198"/>
      <c r="F23" s="205">
        <f ca="1">INT(RAND()*LEN(H22)/2)*2+1</f>
        <v>1</v>
      </c>
      <c r="G23" s="215" t="str">
        <f t="shared" ca="1" si="4"/>
        <v>09</v>
      </c>
      <c r="H23" s="211" t="str">
        <f ca="1">CONCATENATE(LEFT(H22,F23-1),RIGHT(H22,LEN(H22)-F23-1))</f>
        <v/>
      </c>
    </row>
    <row r="24" spans="1:8" ht="12.75" customHeight="1" x14ac:dyDescent="0.35">
      <c r="A24" s="493"/>
      <c r="B24" s="493"/>
      <c r="C24" s="493"/>
      <c r="D24" s="493"/>
      <c r="E24" s="198"/>
      <c r="F24" s="198"/>
      <c r="G24" s="198"/>
      <c r="H24" s="208"/>
    </row>
    <row r="25" spans="1:8" x14ac:dyDescent="0.35">
      <c r="A25" s="198"/>
      <c r="B25" s="198"/>
      <c r="C25" s="198"/>
      <c r="D25" s="208"/>
      <c r="E25" s="198"/>
      <c r="F25" s="198"/>
      <c r="G25" s="198"/>
      <c r="H25" s="208"/>
    </row>
    <row r="27" spans="1:8" ht="12.75" customHeight="1" x14ac:dyDescent="0.35">
      <c r="A27" s="491" t="s">
        <v>136</v>
      </c>
      <c r="B27" s="491"/>
      <c r="C27" s="491"/>
      <c r="D27" s="491"/>
      <c r="E27" s="491"/>
      <c r="F27" s="491"/>
      <c r="G27" s="491"/>
      <c r="H27" s="491"/>
    </row>
    <row r="28" spans="1:8" ht="12.75" customHeight="1" x14ac:dyDescent="0.35">
      <c r="A28" s="491"/>
      <c r="B28" s="491"/>
      <c r="C28" s="491"/>
      <c r="D28" s="491"/>
      <c r="E28" s="491"/>
      <c r="F28" s="491"/>
      <c r="G28" s="491"/>
      <c r="H28" s="491"/>
    </row>
    <row r="29" spans="1:8" ht="12.75" customHeight="1" x14ac:dyDescent="0.35">
      <c r="A29" s="491"/>
      <c r="B29" s="491"/>
      <c r="C29" s="491"/>
      <c r="D29" s="491"/>
      <c r="E29" s="491"/>
      <c r="F29" s="491"/>
      <c r="G29" s="491"/>
      <c r="H29" s="491"/>
    </row>
    <row r="30" spans="1:8" ht="12.75" customHeight="1" x14ac:dyDescent="0.35">
      <c r="A30" s="491"/>
      <c r="B30" s="491"/>
      <c r="C30" s="491"/>
      <c r="D30" s="491"/>
      <c r="E30" s="491"/>
      <c r="F30" s="491"/>
      <c r="G30" s="491"/>
      <c r="H30" s="491"/>
    </row>
    <row r="31" spans="1:8" ht="12.75" customHeight="1" x14ac:dyDescent="0.35">
      <c r="A31" s="491"/>
      <c r="B31" s="491"/>
      <c r="C31" s="491"/>
      <c r="D31" s="491"/>
      <c r="E31" s="491"/>
      <c r="F31" s="491"/>
      <c r="G31" s="491"/>
      <c r="H31" s="491"/>
    </row>
  </sheetData>
  <mergeCells count="5">
    <mergeCell ref="A27:H31"/>
    <mergeCell ref="A1:H1"/>
    <mergeCell ref="A20:D24"/>
    <mergeCell ref="A2:D2"/>
    <mergeCell ref="F2:H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8</vt:i4>
      </vt:variant>
    </vt:vector>
  </HeadingPairs>
  <TitlesOfParts>
    <vt:vector size="17" baseType="lpstr">
      <vt:lpstr>Tables multiplicat° (6e)</vt:lpstr>
      <vt:lpstr>Calcul mental (5e 4e 3e)</vt:lpstr>
      <vt:lpstr>Fractions (5e 4e 3e)</vt:lpstr>
      <vt:lpstr>Developpement (3e)</vt:lpstr>
      <vt:lpstr>Suppression parenthèses (4e)</vt:lpstr>
      <vt:lpstr>Relatifs (4e 3e)</vt:lpstr>
      <vt:lpstr>Relatifs mélangés (4e 3e)</vt:lpstr>
      <vt:lpstr>Add-soust° relatifs (5e)</vt:lpstr>
      <vt:lpstr>tirages aléatoires</vt:lpstr>
      <vt:lpstr>'Add-soust° relatifs (5e)'!Zone_d_impression</vt:lpstr>
      <vt:lpstr>'Calcul mental (5e 4e 3e)'!Zone_d_impression</vt:lpstr>
      <vt:lpstr>'Developpement (3e)'!Zone_d_impression</vt:lpstr>
      <vt:lpstr>'Fractions (5e 4e 3e)'!Zone_d_impression</vt:lpstr>
      <vt:lpstr>'Relatifs (4e 3e)'!Zone_d_impression</vt:lpstr>
      <vt:lpstr>'Relatifs mélangés (4e 3e)'!Zone_d_impression</vt:lpstr>
      <vt:lpstr>'Suppression parenthèses (4e)'!Zone_d_impression</vt:lpstr>
      <vt:lpstr>'Tables multiplicat° (6e)'!Zone_d_impression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 chartrain</dc:creator>
  <cp:lastModifiedBy>olivier chartrain</cp:lastModifiedBy>
  <cp:lastPrinted>2025-09-11T12:07:43Z</cp:lastPrinted>
  <dcterms:created xsi:type="dcterms:W3CDTF">2018-01-14T18:08:06Z</dcterms:created>
  <dcterms:modified xsi:type="dcterms:W3CDTF">2026-02-08T20:12:30Z</dcterms:modified>
</cp:coreProperties>
</file>